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간체\EIU\"/>
    </mc:Choice>
  </mc:AlternateContent>
  <bookViews>
    <workbookView xWindow="0" yWindow="0" windowWidth="28800" windowHeight="9075"/>
  </bookViews>
  <sheets>
    <sheet name="各市道现状" sheetId="1" r:id="rId1"/>
  </sheets>
  <externalReferences>
    <externalReference r:id="rId2"/>
  </externalReferences>
  <definedNames>
    <definedName name="_xlnm.Print_Area" localSheetId="0">各市道现状!$A$1:$S$56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6" i="1" l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E55" i="1"/>
  <c r="Q54" i="1"/>
  <c r="P54" i="1"/>
  <c r="O54" i="1"/>
  <c r="N54" i="1"/>
  <c r="K54" i="1"/>
  <c r="I54" i="1"/>
  <c r="G54" i="1"/>
  <c r="E54" i="1"/>
  <c r="D54" i="1"/>
  <c r="C54" i="1"/>
  <c r="B54" i="1"/>
  <c r="Q53" i="1"/>
  <c r="P53" i="1"/>
  <c r="O53" i="1"/>
  <c r="M53" i="1"/>
  <c r="L53" i="1"/>
  <c r="K53" i="1"/>
  <c r="I53" i="1"/>
  <c r="G53" i="1"/>
  <c r="E53" i="1"/>
  <c r="D53" i="1"/>
  <c r="C53" i="1"/>
  <c r="Q52" i="1"/>
  <c r="M52" i="1"/>
  <c r="L52" i="1"/>
  <c r="G52" i="1"/>
  <c r="F52" i="1"/>
  <c r="E52" i="1"/>
  <c r="C52" i="1"/>
  <c r="B52" i="1"/>
  <c r="S51" i="1"/>
  <c r="R51" i="1"/>
  <c r="Q51" i="1"/>
  <c r="P51" i="1"/>
  <c r="O51" i="1"/>
  <c r="N51" i="1"/>
  <c r="M51" i="1"/>
  <c r="L51" i="1"/>
  <c r="K51" i="1"/>
  <c r="J51" i="1"/>
  <c r="G51" i="1"/>
  <c r="F51" i="1"/>
  <c r="E51" i="1"/>
  <c r="D51" i="1"/>
  <c r="C51" i="1"/>
  <c r="B51" i="1"/>
  <c r="Q50" i="1"/>
  <c r="P50" i="1"/>
  <c r="O50" i="1"/>
  <c r="N50" i="1"/>
  <c r="M50" i="1"/>
  <c r="L50" i="1"/>
  <c r="K50" i="1"/>
  <c r="J50" i="1"/>
  <c r="I50" i="1"/>
  <c r="H50" i="1"/>
  <c r="E50" i="1"/>
  <c r="D50" i="1"/>
  <c r="C50" i="1"/>
  <c r="Q49" i="1"/>
  <c r="O49" i="1"/>
  <c r="M49" i="1"/>
  <c r="K49" i="1"/>
  <c r="J49" i="1"/>
  <c r="G49" i="1"/>
  <c r="F49" i="1"/>
  <c r="E49" i="1"/>
  <c r="D49" i="1"/>
  <c r="C49" i="1"/>
  <c r="B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Q47" i="1"/>
  <c r="P47" i="1"/>
  <c r="O47" i="1"/>
  <c r="N47" i="1"/>
  <c r="M47" i="1"/>
  <c r="K47" i="1"/>
  <c r="I47" i="1"/>
  <c r="H47" i="1"/>
  <c r="G47" i="1"/>
  <c r="F47" i="1"/>
  <c r="E47" i="1"/>
  <c r="D47" i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S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G31" i="1" s="1"/>
  <c r="F40" i="1"/>
  <c r="E40" i="1"/>
  <c r="D40" i="1"/>
  <c r="C40" i="1"/>
  <c r="B40" i="1"/>
  <c r="S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36" i="1"/>
  <c r="M36" i="1"/>
  <c r="K36" i="1"/>
  <c r="G36" i="1"/>
  <c r="E36" i="1"/>
  <c r="D36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Q34" i="1"/>
  <c r="P34" i="1"/>
  <c r="M34" i="1"/>
  <c r="L34" i="1"/>
  <c r="I34" i="1"/>
  <c r="H34" i="1"/>
  <c r="G34" i="1"/>
  <c r="F34" i="1"/>
  <c r="E34" i="1"/>
  <c r="D34" i="1"/>
  <c r="C34" i="1"/>
  <c r="B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F31" i="1"/>
  <c r="E31" i="1"/>
  <c r="D31" i="1"/>
  <c r="C31" i="1"/>
  <c r="B31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C27" i="1"/>
  <c r="B27" i="1"/>
  <c r="O26" i="1"/>
  <c r="I26" i="1"/>
  <c r="G26" i="1"/>
  <c r="E26" i="1"/>
  <c r="D26" i="1"/>
  <c r="C26" i="1"/>
  <c r="B26" i="1"/>
  <c r="G25" i="1"/>
  <c r="C25" i="1"/>
  <c r="B25" i="1"/>
  <c r="G24" i="1"/>
  <c r="C24" i="1"/>
  <c r="B24" i="1"/>
  <c r="M23" i="1"/>
  <c r="L23" i="1"/>
  <c r="K23" i="1"/>
  <c r="J23" i="1"/>
  <c r="G23" i="1"/>
  <c r="F23" i="1"/>
  <c r="E23" i="1"/>
  <c r="D23" i="1"/>
  <c r="C23" i="1"/>
  <c r="B23" i="1"/>
  <c r="O22" i="1"/>
  <c r="M22" i="1"/>
  <c r="I22" i="1"/>
  <c r="H22" i="1"/>
  <c r="G22" i="1"/>
  <c r="F22" i="1"/>
  <c r="C22" i="1"/>
  <c r="B22" i="1"/>
  <c r="Q21" i="1"/>
  <c r="O21" i="1"/>
  <c r="M21" i="1"/>
  <c r="L21" i="1"/>
  <c r="K21" i="1"/>
  <c r="J21" i="1"/>
  <c r="I21" i="1"/>
  <c r="H21" i="1"/>
  <c r="G21" i="1"/>
  <c r="C21" i="1"/>
  <c r="B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K19" i="1"/>
  <c r="I19" i="1"/>
  <c r="G19" i="1"/>
  <c r="C19" i="1"/>
  <c r="B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S12" i="1"/>
  <c r="R12" i="1"/>
  <c r="Q12" i="1"/>
  <c r="P12" i="1"/>
  <c r="O12" i="1"/>
  <c r="O3" i="1" s="1"/>
  <c r="N12" i="1"/>
  <c r="M12" i="1"/>
  <c r="L12" i="1"/>
  <c r="K12" i="1"/>
  <c r="J12" i="1"/>
  <c r="J3" i="1" s="1"/>
  <c r="I12" i="1"/>
  <c r="H12" i="1"/>
  <c r="G12" i="1"/>
  <c r="F12" i="1"/>
  <c r="E12" i="1"/>
  <c r="D12" i="1"/>
  <c r="C12" i="1"/>
  <c r="B12" i="1"/>
  <c r="C11" i="1"/>
  <c r="B11" i="1"/>
  <c r="Q10" i="1"/>
  <c r="O10" i="1"/>
  <c r="M10" i="1"/>
  <c r="K10" i="1"/>
  <c r="I10" i="1"/>
  <c r="H10" i="1"/>
  <c r="G10" i="1"/>
  <c r="F10" i="1"/>
  <c r="C10" i="1"/>
  <c r="B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K8" i="1"/>
  <c r="I8" i="1"/>
  <c r="G8" i="1"/>
  <c r="E8" i="1"/>
  <c r="C8" i="1"/>
  <c r="B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S3" i="1"/>
  <c r="R3" i="1"/>
  <c r="Q3" i="1"/>
  <c r="P3" i="1"/>
  <c r="N3" i="1"/>
  <c r="M3" i="1"/>
  <c r="L3" i="1"/>
  <c r="K3" i="1"/>
  <c r="I3" i="1"/>
  <c r="H3" i="1"/>
  <c r="G3" i="1"/>
  <c r="F3" i="1"/>
  <c r="E3" i="1"/>
  <c r="D3" i="1"/>
  <c r="B3" i="1"/>
  <c r="C3" i="1" l="1"/>
</calcChain>
</file>

<file path=xl/sharedStrings.xml><?xml version="1.0" encoding="utf-8"?>
<sst xmlns="http://schemas.openxmlformats.org/spreadsheetml/2006/main" count="109" uniqueCount="49">
  <si>
    <t>设施项目</t>
  </si>
  <si>
    <t>全韩国</t>
  </si>
  <si>
    <t>首尔</t>
  </si>
  <si>
    <t>釜山</t>
  </si>
  <si>
    <t>大邱</t>
  </si>
  <si>
    <t>仁川</t>
  </si>
  <si>
    <t>光州</t>
  </si>
  <si>
    <t>大田</t>
  </si>
  <si>
    <t>蔚山</t>
  </si>
  <si>
    <t>世宗</t>
  </si>
  <si>
    <t>处</t>
  </si>
  <si>
    <t>面积</t>
  </si>
  <si>
    <t xml:space="preserve">处 </t>
  </si>
  <si>
    <t>合计</t>
  </si>
  <si>
    <t xml:space="preserve"> 1.田径场</t>
  </si>
  <si>
    <t xml:space="preserve"> 2.足球场</t>
  </si>
  <si>
    <t xml:space="preserve"> 3.曲棍球场</t>
  </si>
  <si>
    <t xml:space="preserve"> 4.棒球场</t>
  </si>
  <si>
    <t xml:space="preserve"> 5.自行车赛场</t>
  </si>
  <si>
    <t xml:space="preserve"> 6.网球场</t>
  </si>
  <si>
    <t xml:space="preserve"> 7.摔跤场</t>
  </si>
  <si>
    <t xml:space="preserve"> 8.简易运动场
（社区体育设施）</t>
  </si>
  <si>
    <t xml:space="preserve"> 9.体育馆</t>
  </si>
  <si>
    <t xml:space="preserve">   球类体育馆</t>
  </si>
  <si>
    <t xml:space="preserve">   对打比赛体育馆</t>
  </si>
  <si>
    <t xml:space="preserve">   生活体育馆</t>
  </si>
  <si>
    <t xml:space="preserve"> 10.全天候门球场</t>
  </si>
  <si>
    <t xml:space="preserve"> 11.游泳场</t>
  </si>
  <si>
    <t xml:space="preserve"> 12.轮滑场</t>
  </si>
  <si>
    <t xml:space="preserve"> 13.射击场</t>
  </si>
  <si>
    <t xml:space="preserve"> 14.传统射箭场</t>
  </si>
  <si>
    <t xml:space="preserve"> 15.射箭场</t>
  </si>
  <si>
    <t xml:space="preserve"> 16.骑马场</t>
  </si>
  <si>
    <t xml:space="preserve"> 17.高尔夫练习场</t>
  </si>
  <si>
    <t xml:space="preserve"> 18.赛艇皮划艇场</t>
  </si>
  <si>
    <t xml:space="preserve"> 19.快艇场</t>
  </si>
  <si>
    <t xml:space="preserve"> 20.冰上运动场</t>
  </si>
  <si>
    <t xml:space="preserve"> 21.雪上运动场</t>
  </si>
  <si>
    <t xml:space="preserve"> 22.其他设施</t>
  </si>
  <si>
    <t>京畿</t>
  </si>
  <si>
    <t>江原</t>
  </si>
  <si>
    <t>忠北</t>
  </si>
  <si>
    <t>忠南</t>
  </si>
  <si>
    <t>全北</t>
  </si>
  <si>
    <t>全南</t>
  </si>
  <si>
    <t>庆北</t>
  </si>
  <si>
    <t>庆南</t>
  </si>
  <si>
    <t>济州</t>
  </si>
  <si>
    <t xml:space="preserve">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</si>
</sst>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13" x14ac:knownFonts="1">
    <font>
      <sz val="11"/>
      <name val="SimSun"/>
    </font>
    <font>
      <sz val="11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sz val="10"/>
      <name val="SimSun"/>
      <charset val="134"/>
    </font>
    <font>
      <sz val="8"/>
      <color theme="1"/>
      <name val="SimSun"/>
      <charset val="134"/>
    </font>
    <font>
      <b/>
      <sz val="10"/>
      <color theme="1"/>
      <name val="SimSun"/>
      <charset val="134"/>
    </font>
    <font>
      <b/>
      <sz val="8"/>
      <color theme="1"/>
      <name val="SimSun"/>
      <charset val="134"/>
    </font>
    <font>
      <sz val="8"/>
      <color indexed="8"/>
      <name val="SimSun"/>
      <charset val="134"/>
    </font>
    <font>
      <sz val="8"/>
      <color theme="1"/>
      <name val="돋움"/>
      <family val="3"/>
      <charset val="129"/>
    </font>
    <font>
      <b/>
      <sz val="8"/>
      <color theme="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wrapText="1"/>
    </xf>
    <xf numFmtId="176" fontId="5" fillId="0" borderId="9" xfId="0" applyNumberFormat="1" applyFont="1" applyBorder="1" applyAlignment="1">
      <alignment horizontal="left" vertical="center"/>
    </xf>
    <xf numFmtId="177" fontId="5" fillId="0" borderId="5" xfId="2" applyNumberFormat="1" applyFont="1" applyBorder="1" applyAlignment="1">
      <alignment wrapText="1"/>
    </xf>
    <xf numFmtId="176" fontId="5" fillId="0" borderId="14" xfId="0" applyNumberFormat="1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left" vertical="center" wrapText="1"/>
    </xf>
    <xf numFmtId="176" fontId="5" fillId="0" borderId="17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7" fillId="3" borderId="5" xfId="0" applyNumberFormat="1" applyFont="1" applyFill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 wrapText="1"/>
    </xf>
    <xf numFmtId="176" fontId="5" fillId="0" borderId="19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6" fontId="3" fillId="0" borderId="0" xfId="0" applyNumberFormat="1" applyFont="1">
      <alignment vertical="center"/>
    </xf>
    <xf numFmtId="176" fontId="3" fillId="0" borderId="26" xfId="0" applyNumberFormat="1" applyFont="1" applyBorder="1" applyAlignment="1">
      <alignment horizontal="center" vertical="center"/>
    </xf>
    <xf numFmtId="177" fontId="8" fillId="0" borderId="26" xfId="2" applyNumberFormat="1" applyFont="1" applyBorder="1" applyAlignment="1">
      <alignment wrapText="1"/>
    </xf>
    <xf numFmtId="177" fontId="8" fillId="0" borderId="5" xfId="2" applyNumberFormat="1" applyFont="1" applyBorder="1" applyAlignment="1">
      <alignment wrapText="1"/>
    </xf>
    <xf numFmtId="176" fontId="3" fillId="0" borderId="5" xfId="0" applyNumberFormat="1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9" fillId="3" borderId="8" xfId="0" applyNumberFormat="1" applyFont="1" applyFill="1" applyBorder="1" applyAlignment="1">
      <alignment horizontal="center" vertical="center"/>
    </xf>
    <xf numFmtId="176" fontId="9" fillId="3" borderId="7" xfId="0" applyNumberFormat="1" applyFont="1" applyFill="1" applyBorder="1" applyAlignment="1">
      <alignment horizontal="center" vertical="center"/>
    </xf>
    <xf numFmtId="176" fontId="10" fillId="4" borderId="29" xfId="0" applyNumberFormat="1" applyFont="1" applyFill="1" applyBorder="1" applyAlignment="1">
      <alignment horizontal="center" vertical="center"/>
    </xf>
    <xf numFmtId="176" fontId="9" fillId="3" borderId="4" xfId="0" applyNumberFormat="1" applyFont="1" applyFill="1" applyBorder="1" applyAlignment="1">
      <alignment horizontal="center" vertical="center"/>
    </xf>
    <xf numFmtId="176" fontId="9" fillId="3" borderId="5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177" fontId="9" fillId="0" borderId="15" xfId="1" applyNumberFormat="1" applyFont="1" applyFill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 shrinkToFit="1"/>
    </xf>
    <xf numFmtId="176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 shrinkToFit="1"/>
    </xf>
    <xf numFmtId="176" fontId="9" fillId="0" borderId="17" xfId="0" applyNumberFormat="1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5" xfId="2" applyNumberFormat="1" applyFont="1" applyBorder="1" applyAlignment="1">
      <alignment wrapText="1"/>
    </xf>
    <xf numFmtId="176" fontId="9" fillId="0" borderId="28" xfId="0" applyNumberFormat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2" borderId="31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공공체육시설현황(육상장~빙상장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pm\Users\user\Downloads\&#48537;&#51076;1&#51204;&#44397;&#44277;&#44277;&#52404;&#50977;&#49884;&#49444;(2021&#45380;&#47568;+&#44592;&#51456;,+&#52509;&#44292;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일반개요"/>
      <sheetName val="공공체육시설의분류기준"/>
      <sheetName val="연도별현황"/>
      <sheetName val="설치주체별현황"/>
      <sheetName val="시도별현황"/>
      <sheetName val="육상경기장"/>
      <sheetName val="축구장"/>
      <sheetName val="하키장"/>
      <sheetName val="야구장"/>
      <sheetName val="싸이클경기장"/>
      <sheetName val="테니스장"/>
      <sheetName val="씨름장"/>
      <sheetName val="구기체육관"/>
      <sheetName val="투기체육관"/>
      <sheetName val="생활체육관"/>
      <sheetName val="게이트볼장"/>
      <sheetName val="수영장"/>
      <sheetName val="롤러스케이트장"/>
      <sheetName val="사격장"/>
      <sheetName val="국궁장"/>
      <sheetName val="양궁장"/>
      <sheetName val="승마장"/>
      <sheetName val="골프연습장"/>
      <sheetName val="조정카누장"/>
      <sheetName val="요트장"/>
      <sheetName val="빙상장"/>
      <sheetName val="스키점프경기장"/>
      <sheetName val="바이애슬론경기장"/>
      <sheetName val="크로스컨트리경기장"/>
      <sheetName val="봅슬레이,루지,스켈레톤경기장"/>
      <sheetName val="기타 체육시설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3</v>
          </cell>
          <cell r="L6">
            <v>249613</v>
          </cell>
        </row>
        <row r="10">
          <cell r="E10">
            <v>3</v>
          </cell>
          <cell r="L10">
            <v>144597</v>
          </cell>
        </row>
        <row r="14">
          <cell r="E14">
            <v>5</v>
          </cell>
          <cell r="L14">
            <v>708147</v>
          </cell>
        </row>
        <row r="20">
          <cell r="E20">
            <v>4</v>
          </cell>
          <cell r="L20">
            <v>1064010</v>
          </cell>
        </row>
        <row r="25">
          <cell r="E25">
            <v>2</v>
          </cell>
          <cell r="L25">
            <v>470278</v>
          </cell>
        </row>
        <row r="28">
          <cell r="E28">
            <v>3</v>
          </cell>
          <cell r="L28">
            <v>157777</v>
          </cell>
        </row>
        <row r="32">
          <cell r="E32">
            <v>5</v>
          </cell>
          <cell r="L32">
            <v>262403</v>
          </cell>
        </row>
        <row r="38">
          <cell r="E38">
            <v>43</v>
          </cell>
          <cell r="L38">
            <v>4433450.0600000005</v>
          </cell>
        </row>
        <row r="82">
          <cell r="E82">
            <v>33</v>
          </cell>
          <cell r="L82">
            <v>1837713</v>
          </cell>
        </row>
        <row r="117">
          <cell r="E117">
            <v>16</v>
          </cell>
          <cell r="L117">
            <v>932868</v>
          </cell>
        </row>
        <row r="134">
          <cell r="E134">
            <v>17</v>
          </cell>
          <cell r="L134">
            <v>2108110</v>
          </cell>
        </row>
        <row r="152">
          <cell r="E152">
            <v>15</v>
          </cell>
          <cell r="L152">
            <v>1251731</v>
          </cell>
        </row>
        <row r="168">
          <cell r="E168">
            <v>28</v>
          </cell>
          <cell r="L168">
            <v>1973739</v>
          </cell>
        </row>
        <row r="197">
          <cell r="E197">
            <v>32</v>
          </cell>
          <cell r="L197">
            <v>2005772</v>
          </cell>
        </row>
        <row r="230">
          <cell r="E230">
            <v>30</v>
          </cell>
          <cell r="L230">
            <v>2392738.9</v>
          </cell>
        </row>
        <row r="261">
          <cell r="E261">
            <v>14</v>
          </cell>
          <cell r="L261">
            <v>695144</v>
          </cell>
        </row>
      </sheetData>
      <sheetData sheetId="7" refreshError="1">
        <row r="6">
          <cell r="E6">
            <v>73</v>
          </cell>
          <cell r="I6">
            <v>623209.84</v>
          </cell>
        </row>
        <row r="80">
          <cell r="E80">
            <v>33</v>
          </cell>
          <cell r="I80">
            <v>513730</v>
          </cell>
        </row>
        <row r="114">
          <cell r="E114">
            <v>36</v>
          </cell>
          <cell r="I114">
            <v>646308</v>
          </cell>
        </row>
        <row r="151">
          <cell r="E151">
            <v>30</v>
          </cell>
          <cell r="I151">
            <v>959738</v>
          </cell>
        </row>
        <row r="182">
          <cell r="E182">
            <v>22</v>
          </cell>
          <cell r="I182">
            <v>294797</v>
          </cell>
        </row>
        <row r="205">
          <cell r="E205">
            <v>14</v>
          </cell>
          <cell r="I205">
            <v>536398.19999999995</v>
          </cell>
        </row>
        <row r="220">
          <cell r="E220">
            <v>25</v>
          </cell>
          <cell r="I220">
            <v>1604133.32</v>
          </cell>
        </row>
        <row r="247">
          <cell r="E247">
            <v>10</v>
          </cell>
          <cell r="I247">
            <v>100322</v>
          </cell>
        </row>
        <row r="258">
          <cell r="E258">
            <v>265</v>
          </cell>
          <cell r="I258">
            <v>9006130.370000001</v>
          </cell>
        </row>
        <row r="524">
          <cell r="E524">
            <v>74</v>
          </cell>
          <cell r="I524">
            <v>2039189</v>
          </cell>
        </row>
        <row r="599">
          <cell r="E599">
            <v>39</v>
          </cell>
          <cell r="I599">
            <v>1159463</v>
          </cell>
        </row>
        <row r="639">
          <cell r="E639">
            <v>30</v>
          </cell>
          <cell r="I639">
            <v>985639</v>
          </cell>
        </row>
        <row r="670">
          <cell r="E670">
            <v>107</v>
          </cell>
          <cell r="I670">
            <v>3304972</v>
          </cell>
        </row>
        <row r="778">
          <cell r="E778">
            <v>86</v>
          </cell>
          <cell r="I778">
            <v>2843611</v>
          </cell>
        </row>
        <row r="865">
          <cell r="E865">
            <v>74</v>
          </cell>
          <cell r="I865">
            <v>2266983</v>
          </cell>
        </row>
        <row r="940">
          <cell r="E940">
            <v>156</v>
          </cell>
          <cell r="I940">
            <v>4122167.1</v>
          </cell>
        </row>
        <row r="1097">
          <cell r="E1097">
            <v>21</v>
          </cell>
          <cell r="I1097">
            <v>705224</v>
          </cell>
        </row>
      </sheetData>
      <sheetData sheetId="8" refreshError="1">
        <row r="6">
          <cell r="E6">
            <v>1</v>
          </cell>
        </row>
        <row r="7">
          <cell r="J7">
            <v>183879</v>
          </cell>
        </row>
        <row r="8">
          <cell r="E8">
            <v>1</v>
          </cell>
        </row>
        <row r="9">
          <cell r="J9">
            <v>18310</v>
          </cell>
        </row>
        <row r="10">
          <cell r="E10">
            <v>1</v>
          </cell>
        </row>
        <row r="11">
          <cell r="J11">
            <v>50760</v>
          </cell>
        </row>
        <row r="12">
          <cell r="E12">
            <v>2</v>
          </cell>
          <cell r="J12">
            <v>255935</v>
          </cell>
        </row>
        <row r="15">
          <cell r="E15">
            <v>3</v>
          </cell>
          <cell r="J15">
            <v>23242</v>
          </cell>
        </row>
        <row r="19">
          <cell r="E19">
            <v>2</v>
          </cell>
          <cell r="J19">
            <v>38157</v>
          </cell>
        </row>
        <row r="22">
          <cell r="E22">
            <v>2</v>
          </cell>
        </row>
        <row r="24">
          <cell r="J24">
            <v>31340</v>
          </cell>
        </row>
        <row r="25">
          <cell r="E25">
            <v>2</v>
          </cell>
          <cell r="J25">
            <v>33008</v>
          </cell>
        </row>
        <row r="28">
          <cell r="E28">
            <v>2</v>
          </cell>
          <cell r="J28">
            <v>221560</v>
          </cell>
        </row>
        <row r="31">
          <cell r="E31">
            <v>1</v>
          </cell>
        </row>
        <row r="32">
          <cell r="J32">
            <v>32725</v>
          </cell>
        </row>
      </sheetData>
      <sheetData sheetId="9" refreshError="1">
        <row r="6">
          <cell r="E6">
            <v>20</v>
          </cell>
          <cell r="J6">
            <v>309294</v>
          </cell>
        </row>
        <row r="27">
          <cell r="E27">
            <v>11</v>
          </cell>
          <cell r="J27">
            <v>402148</v>
          </cell>
        </row>
        <row r="39">
          <cell r="E39">
            <v>14</v>
          </cell>
          <cell r="J39">
            <v>514896</v>
          </cell>
        </row>
        <row r="54">
          <cell r="E54">
            <v>9</v>
          </cell>
          <cell r="J54">
            <v>842328.5</v>
          </cell>
        </row>
        <row r="64">
          <cell r="E64">
            <v>7</v>
          </cell>
          <cell r="J64">
            <v>184218</v>
          </cell>
        </row>
        <row r="72">
          <cell r="E72">
            <v>5</v>
          </cell>
          <cell r="J72">
            <v>45143</v>
          </cell>
        </row>
        <row r="78">
          <cell r="E78">
            <v>4</v>
          </cell>
          <cell r="J78">
            <v>89285</v>
          </cell>
        </row>
        <row r="83">
          <cell r="E83">
            <v>7</v>
          </cell>
          <cell r="J83">
            <v>71427</v>
          </cell>
        </row>
        <row r="91">
          <cell r="E91">
            <v>78</v>
          </cell>
          <cell r="J91">
            <v>1785577.6</v>
          </cell>
        </row>
        <row r="170">
          <cell r="E170">
            <v>25</v>
          </cell>
          <cell r="J170">
            <v>738142</v>
          </cell>
        </row>
        <row r="202">
          <cell r="E202">
            <v>13</v>
          </cell>
          <cell r="J202">
            <v>1260495</v>
          </cell>
        </row>
        <row r="216">
          <cell r="E216">
            <v>23</v>
          </cell>
          <cell r="J216">
            <v>460261</v>
          </cell>
        </row>
        <row r="240">
          <cell r="E240">
            <v>25</v>
          </cell>
          <cell r="J240">
            <v>503266</v>
          </cell>
        </row>
        <row r="266">
          <cell r="E266">
            <v>32</v>
          </cell>
          <cell r="J266">
            <v>1456516</v>
          </cell>
        </row>
        <row r="299">
          <cell r="E299">
            <v>32</v>
          </cell>
          <cell r="J299">
            <v>761176</v>
          </cell>
        </row>
        <row r="332">
          <cell r="E332">
            <v>36</v>
          </cell>
          <cell r="J332">
            <v>1000770</v>
          </cell>
        </row>
        <row r="369">
          <cell r="E369">
            <v>8</v>
          </cell>
          <cell r="J369">
            <v>234659</v>
          </cell>
        </row>
      </sheetData>
      <sheetData sheetId="10" refreshError="1">
        <row r="6">
          <cell r="K6">
            <v>10672</v>
          </cell>
        </row>
        <row r="7">
          <cell r="K7">
            <v>31861</v>
          </cell>
        </row>
        <row r="8">
          <cell r="K8">
            <v>46972</v>
          </cell>
        </row>
        <row r="9">
          <cell r="K9">
            <v>59356</v>
          </cell>
        </row>
        <row r="10">
          <cell r="K10">
            <v>59499</v>
          </cell>
        </row>
        <row r="11">
          <cell r="K11">
            <v>25456</v>
          </cell>
        </row>
        <row r="12">
          <cell r="D12">
            <v>1</v>
          </cell>
          <cell r="K12">
            <v>82346</v>
          </cell>
        </row>
        <row r="14">
          <cell r="K14">
            <v>64948</v>
          </cell>
        </row>
        <row r="15">
          <cell r="K15">
            <v>33013</v>
          </cell>
        </row>
        <row r="16">
          <cell r="K16">
            <v>28017</v>
          </cell>
        </row>
        <row r="17">
          <cell r="K17">
            <v>50500</v>
          </cell>
        </row>
      </sheetData>
      <sheetData sheetId="11" refreshError="1">
        <row r="5">
          <cell r="E5">
            <v>67</v>
          </cell>
          <cell r="K5">
            <v>410912.69</v>
          </cell>
        </row>
        <row r="73">
          <cell r="E73">
            <v>38</v>
          </cell>
          <cell r="K73">
            <v>295422.07999999996</v>
          </cell>
        </row>
        <row r="112">
          <cell r="E112">
            <v>29</v>
          </cell>
          <cell r="K112">
            <v>430704</v>
          </cell>
        </row>
        <row r="142">
          <cell r="E142">
            <v>36</v>
          </cell>
          <cell r="K142">
            <v>845739.9</v>
          </cell>
        </row>
        <row r="179">
          <cell r="E179">
            <v>20</v>
          </cell>
          <cell r="K179">
            <v>101018</v>
          </cell>
        </row>
        <row r="200">
          <cell r="E200">
            <v>9</v>
          </cell>
          <cell r="K200">
            <v>194841</v>
          </cell>
        </row>
        <row r="210">
          <cell r="E210">
            <v>18</v>
          </cell>
          <cell r="K210">
            <v>193711</v>
          </cell>
        </row>
        <row r="229">
          <cell r="E229">
            <v>9</v>
          </cell>
          <cell r="K229">
            <v>113425</v>
          </cell>
        </row>
        <row r="239">
          <cell r="E239">
            <v>214</v>
          </cell>
          <cell r="K239">
            <v>1676054.32</v>
          </cell>
        </row>
        <row r="454">
          <cell r="E454">
            <v>76</v>
          </cell>
          <cell r="K454">
            <v>958476.9</v>
          </cell>
        </row>
        <row r="531">
          <cell r="E531">
            <v>33</v>
          </cell>
          <cell r="K531">
            <v>695903.56</v>
          </cell>
        </row>
        <row r="565">
          <cell r="E565">
            <v>34</v>
          </cell>
          <cell r="K565">
            <v>651671</v>
          </cell>
        </row>
        <row r="600">
          <cell r="E600">
            <v>57</v>
          </cell>
          <cell r="K600">
            <v>1067273</v>
          </cell>
        </row>
        <row r="658">
          <cell r="E658">
            <v>46</v>
          </cell>
          <cell r="K658">
            <v>548650.78</v>
          </cell>
        </row>
        <row r="705">
          <cell r="E705">
            <v>61</v>
          </cell>
          <cell r="K705">
            <v>771484.2</v>
          </cell>
        </row>
        <row r="767">
          <cell r="E767">
            <v>102</v>
          </cell>
          <cell r="K767">
            <v>809548.6</v>
          </cell>
        </row>
        <row r="870">
          <cell r="E870">
            <v>7</v>
          </cell>
          <cell r="K870">
            <v>54030</v>
          </cell>
        </row>
      </sheetData>
      <sheetData sheetId="12" refreshError="1">
        <row r="6">
          <cell r="E6">
            <v>2</v>
          </cell>
          <cell r="H6">
            <v>3687</v>
          </cell>
        </row>
        <row r="9">
          <cell r="E9">
            <v>2</v>
          </cell>
          <cell r="H9">
            <v>8073</v>
          </cell>
        </row>
        <row r="12">
          <cell r="H12">
            <v>6188</v>
          </cell>
        </row>
        <row r="13">
          <cell r="H13">
            <v>234</v>
          </cell>
        </row>
        <row r="14">
          <cell r="H14">
            <v>354.9</v>
          </cell>
        </row>
        <row r="15">
          <cell r="H15">
            <v>915</v>
          </cell>
        </row>
        <row r="16">
          <cell r="E16">
            <v>16</v>
          </cell>
          <cell r="H16">
            <v>203826.92</v>
          </cell>
        </row>
        <row r="33">
          <cell r="E33">
            <v>4</v>
          </cell>
          <cell r="H33">
            <v>9076</v>
          </cell>
        </row>
        <row r="38">
          <cell r="E38">
            <v>6</v>
          </cell>
          <cell r="H38">
            <v>263172.88</v>
          </cell>
        </row>
        <row r="45">
          <cell r="E45">
            <v>2</v>
          </cell>
          <cell r="H45">
            <v>3388</v>
          </cell>
        </row>
        <row r="48">
          <cell r="E48">
            <v>8</v>
          </cell>
          <cell r="H48">
            <v>1384</v>
          </cell>
        </row>
        <row r="57">
          <cell r="E57">
            <v>11</v>
          </cell>
          <cell r="H57">
            <v>10904</v>
          </cell>
        </row>
        <row r="69">
          <cell r="E69">
            <v>10</v>
          </cell>
          <cell r="H69">
            <v>12618</v>
          </cell>
        </row>
        <row r="80">
          <cell r="E80">
            <v>7</v>
          </cell>
          <cell r="H80">
            <v>99130</v>
          </cell>
        </row>
        <row r="88">
          <cell r="H88">
            <v>1950</v>
          </cell>
        </row>
      </sheetData>
      <sheetData sheetId="13" refreshError="1">
        <row r="5">
          <cell r="E5">
            <v>51</v>
          </cell>
          <cell r="H5">
            <v>526689.4</v>
          </cell>
        </row>
        <row r="57">
          <cell r="E57">
            <v>4</v>
          </cell>
          <cell r="H57">
            <v>114089</v>
          </cell>
        </row>
        <row r="62">
          <cell r="E62">
            <v>4</v>
          </cell>
          <cell r="H62">
            <v>30683</v>
          </cell>
        </row>
        <row r="67">
          <cell r="E67">
            <v>5</v>
          </cell>
          <cell r="H67">
            <v>334313</v>
          </cell>
        </row>
        <row r="73">
          <cell r="E73">
            <v>3</v>
          </cell>
          <cell r="H73">
            <v>55000</v>
          </cell>
        </row>
        <row r="77">
          <cell r="E77">
            <v>6</v>
          </cell>
          <cell r="H77">
            <v>31054</v>
          </cell>
        </row>
        <row r="84">
          <cell r="E84">
            <v>6</v>
          </cell>
          <cell r="H84">
            <v>135377.4</v>
          </cell>
        </row>
        <row r="91">
          <cell r="E91">
            <v>3</v>
          </cell>
          <cell r="H91">
            <v>18586</v>
          </cell>
        </row>
        <row r="95">
          <cell r="E95">
            <v>174</v>
          </cell>
          <cell r="H95">
            <v>4184437.81</v>
          </cell>
        </row>
        <row r="270">
          <cell r="E270">
            <v>39</v>
          </cell>
          <cell r="H270">
            <v>1136912</v>
          </cell>
        </row>
        <row r="310">
          <cell r="E310">
            <v>14</v>
          </cell>
          <cell r="H310">
            <v>240572</v>
          </cell>
        </row>
        <row r="325">
          <cell r="E325">
            <v>40</v>
          </cell>
          <cell r="H325">
            <v>930296</v>
          </cell>
        </row>
        <row r="366">
          <cell r="E366">
            <v>29</v>
          </cell>
          <cell r="H366">
            <v>931859.4</v>
          </cell>
        </row>
        <row r="396">
          <cell r="E396">
            <v>38</v>
          </cell>
          <cell r="H396">
            <v>790168.3</v>
          </cell>
        </row>
        <row r="435">
          <cell r="E435">
            <v>29</v>
          </cell>
          <cell r="H435">
            <v>504740.8</v>
          </cell>
        </row>
        <row r="465">
          <cell r="E465">
            <v>53</v>
          </cell>
          <cell r="H465">
            <v>1228203.1000000001</v>
          </cell>
        </row>
        <row r="519">
          <cell r="E519">
            <v>18</v>
          </cell>
          <cell r="H519">
            <v>164063</v>
          </cell>
        </row>
      </sheetData>
      <sheetData sheetId="14" refreshError="1">
        <row r="5">
          <cell r="E5">
            <v>2</v>
          </cell>
          <cell r="K5">
            <v>16440</v>
          </cell>
        </row>
        <row r="8">
          <cell r="E8">
            <v>2</v>
          </cell>
          <cell r="K8">
            <v>6893</v>
          </cell>
        </row>
        <row r="11">
          <cell r="E11">
            <v>4</v>
          </cell>
          <cell r="K11">
            <v>5725</v>
          </cell>
        </row>
        <row r="16">
          <cell r="E16">
            <v>3</v>
          </cell>
          <cell r="K16">
            <v>357431</v>
          </cell>
        </row>
        <row r="20">
          <cell r="E20">
            <v>1</v>
          </cell>
          <cell r="K20">
            <v>1576</v>
          </cell>
        </row>
        <row r="22">
          <cell r="E22">
            <v>6</v>
          </cell>
          <cell r="K22">
            <v>21877.200000000001</v>
          </cell>
        </row>
        <row r="29">
          <cell r="E29">
            <v>9</v>
          </cell>
          <cell r="K29">
            <v>98301</v>
          </cell>
        </row>
        <row r="39">
          <cell r="E39">
            <v>3</v>
          </cell>
          <cell r="K39">
            <v>18623</v>
          </cell>
        </row>
        <row r="43">
          <cell r="E43">
            <v>1</v>
          </cell>
          <cell r="K43">
            <v>98286.9</v>
          </cell>
        </row>
        <row r="45">
          <cell r="E45">
            <v>2</v>
          </cell>
          <cell r="K45">
            <v>660</v>
          </cell>
        </row>
        <row r="48">
          <cell r="E48">
            <v>5</v>
          </cell>
          <cell r="K48">
            <v>117684</v>
          </cell>
        </row>
        <row r="54">
          <cell r="E54">
            <v>5</v>
          </cell>
          <cell r="K54">
            <v>126338.55</v>
          </cell>
        </row>
        <row r="60">
          <cell r="E60">
            <v>3</v>
          </cell>
          <cell r="K60">
            <v>6997</v>
          </cell>
        </row>
        <row r="64">
          <cell r="K64">
            <v>1643</v>
          </cell>
        </row>
      </sheetData>
      <sheetData sheetId="15" refreshError="1">
        <row r="6">
          <cell r="D6">
            <v>109</v>
          </cell>
          <cell r="G6">
            <v>1114872.3999999999</v>
          </cell>
        </row>
        <row r="116">
          <cell r="D116">
            <v>30</v>
          </cell>
          <cell r="G116">
            <v>398744.76</v>
          </cell>
        </row>
        <row r="147">
          <cell r="D147">
            <v>24</v>
          </cell>
          <cell r="G147">
            <v>387494</v>
          </cell>
        </row>
        <row r="172">
          <cell r="D172">
            <v>36</v>
          </cell>
          <cell r="G172">
            <v>1111617.2</v>
          </cell>
        </row>
        <row r="209">
          <cell r="D209">
            <v>20</v>
          </cell>
          <cell r="G209">
            <v>124335.29999999999</v>
          </cell>
        </row>
        <row r="230">
          <cell r="D230">
            <v>15</v>
          </cell>
          <cell r="G230">
            <v>290826.7</v>
          </cell>
        </row>
        <row r="246">
          <cell r="D246">
            <v>11</v>
          </cell>
          <cell r="G246">
            <v>137009</v>
          </cell>
        </row>
        <row r="258">
          <cell r="D258">
            <v>16</v>
          </cell>
          <cell r="G258">
            <v>139296</v>
          </cell>
        </row>
        <row r="275">
          <cell r="D275">
            <v>146</v>
          </cell>
          <cell r="G275">
            <v>4490765.16</v>
          </cell>
        </row>
        <row r="422">
          <cell r="D422">
            <v>49</v>
          </cell>
          <cell r="G422">
            <v>798512.4</v>
          </cell>
        </row>
        <row r="472">
          <cell r="D472">
            <v>28</v>
          </cell>
          <cell r="G472">
            <v>697281</v>
          </cell>
        </row>
        <row r="501">
          <cell r="D501">
            <v>33</v>
          </cell>
          <cell r="G501">
            <v>932570.1</v>
          </cell>
        </row>
        <row r="535">
          <cell r="D535">
            <v>55</v>
          </cell>
          <cell r="G535">
            <v>1003714.4</v>
          </cell>
        </row>
        <row r="591">
          <cell r="D591">
            <v>35</v>
          </cell>
          <cell r="G591">
            <v>1458745.3</v>
          </cell>
        </row>
        <row r="627">
          <cell r="D627">
            <v>46</v>
          </cell>
          <cell r="G627">
            <v>905640</v>
          </cell>
        </row>
        <row r="674">
          <cell r="D674">
            <v>51</v>
          </cell>
          <cell r="G674">
            <v>2777472</v>
          </cell>
        </row>
        <row r="726">
          <cell r="D726">
            <v>8</v>
          </cell>
          <cell r="G726">
            <v>48678</v>
          </cell>
        </row>
      </sheetData>
      <sheetData sheetId="16" refreshError="1">
        <row r="6">
          <cell r="D6">
            <v>25</v>
          </cell>
          <cell r="J6">
            <v>25714</v>
          </cell>
        </row>
        <row r="32">
          <cell r="D32">
            <v>14</v>
          </cell>
          <cell r="J32">
            <v>16039</v>
          </cell>
        </row>
        <row r="47">
          <cell r="D47">
            <v>3</v>
          </cell>
          <cell r="J47">
            <v>21581</v>
          </cell>
        </row>
        <row r="51">
          <cell r="D51">
            <v>68</v>
          </cell>
          <cell r="J51">
            <v>224536</v>
          </cell>
        </row>
        <row r="120">
          <cell r="D120">
            <v>28</v>
          </cell>
          <cell r="J120">
            <v>25096</v>
          </cell>
        </row>
        <row r="149">
          <cell r="D149">
            <v>14</v>
          </cell>
          <cell r="J149">
            <v>306899.5</v>
          </cell>
        </row>
        <row r="164">
          <cell r="D164">
            <v>23</v>
          </cell>
          <cell r="J164">
            <v>29045</v>
          </cell>
        </row>
        <row r="188">
          <cell r="D188">
            <v>15</v>
          </cell>
          <cell r="J188">
            <v>27590</v>
          </cell>
        </row>
        <row r="204">
          <cell r="D204">
            <v>429</v>
          </cell>
          <cell r="J204">
            <v>2547454.84</v>
          </cell>
        </row>
        <row r="634">
          <cell r="D634">
            <v>234</v>
          </cell>
          <cell r="J634">
            <v>1064057.3600000001</v>
          </cell>
        </row>
        <row r="869">
          <cell r="D869">
            <v>108</v>
          </cell>
          <cell r="J869">
            <v>691843</v>
          </cell>
        </row>
        <row r="978">
          <cell r="D978">
            <v>236</v>
          </cell>
          <cell r="J978">
            <v>995513.63</v>
          </cell>
        </row>
        <row r="1215">
          <cell r="D1215">
            <v>153</v>
          </cell>
          <cell r="J1215">
            <v>1036189.6799999999</v>
          </cell>
        </row>
        <row r="1369">
          <cell r="D1369">
            <v>229</v>
          </cell>
          <cell r="J1369">
            <v>1258189.6600000001</v>
          </cell>
        </row>
        <row r="1599">
          <cell r="D1599">
            <v>85</v>
          </cell>
          <cell r="J1599">
            <v>225286</v>
          </cell>
        </row>
        <row r="1685">
          <cell r="D1685">
            <v>189</v>
          </cell>
          <cell r="J1685">
            <v>825326.76</v>
          </cell>
        </row>
        <row r="1875">
          <cell r="D1875">
            <v>39</v>
          </cell>
          <cell r="J1875">
            <v>565128</v>
          </cell>
        </row>
      </sheetData>
      <sheetData sheetId="17" refreshError="1">
        <row r="6">
          <cell r="E6">
            <v>101</v>
          </cell>
          <cell r="L6">
            <v>769351.15000000014</v>
          </cell>
        </row>
        <row r="108">
          <cell r="E108">
            <v>26</v>
          </cell>
          <cell r="L108">
            <v>348567</v>
          </cell>
        </row>
        <row r="135">
          <cell r="E135">
            <v>17</v>
          </cell>
          <cell r="L135">
            <v>218204</v>
          </cell>
        </row>
        <row r="153">
          <cell r="E153">
            <v>24</v>
          </cell>
          <cell r="L153">
            <v>581896.30000000005</v>
          </cell>
        </row>
        <row r="178">
          <cell r="E178">
            <v>10</v>
          </cell>
          <cell r="L178">
            <v>86965.1</v>
          </cell>
        </row>
        <row r="189">
          <cell r="E189">
            <v>19</v>
          </cell>
          <cell r="L189">
            <v>287566.25</v>
          </cell>
        </row>
        <row r="209">
          <cell r="E209">
            <v>12</v>
          </cell>
          <cell r="L209">
            <v>109772.7</v>
          </cell>
        </row>
        <row r="222">
          <cell r="E222">
            <v>8</v>
          </cell>
          <cell r="L222">
            <v>58983</v>
          </cell>
        </row>
        <row r="231">
          <cell r="E231">
            <v>119</v>
          </cell>
          <cell r="L231">
            <v>3033886.8000000003</v>
          </cell>
        </row>
        <row r="351">
          <cell r="E351">
            <v>20</v>
          </cell>
          <cell r="L351">
            <v>241935</v>
          </cell>
        </row>
        <row r="372">
          <cell r="E372">
            <v>17</v>
          </cell>
          <cell r="L372">
            <v>541392</v>
          </cell>
        </row>
        <row r="390">
          <cell r="E390">
            <v>9</v>
          </cell>
          <cell r="L390">
            <v>181581</v>
          </cell>
        </row>
        <row r="400">
          <cell r="E400">
            <v>23</v>
          </cell>
          <cell r="L400">
            <v>360539</v>
          </cell>
        </row>
        <row r="424">
          <cell r="E424">
            <v>25</v>
          </cell>
          <cell r="L424">
            <v>457496</v>
          </cell>
        </row>
        <row r="450">
          <cell r="E450">
            <v>28</v>
          </cell>
          <cell r="L450">
            <v>422964</v>
          </cell>
        </row>
        <row r="479">
          <cell r="E479">
            <v>32</v>
          </cell>
          <cell r="L479">
            <v>659578</v>
          </cell>
        </row>
        <row r="512">
          <cell r="E512">
            <v>2</v>
          </cell>
          <cell r="L512">
            <v>16982</v>
          </cell>
        </row>
      </sheetData>
      <sheetData sheetId="18" refreshError="1">
        <row r="6">
          <cell r="C6">
            <v>14</v>
          </cell>
          <cell r="F6">
            <v>61120</v>
          </cell>
        </row>
        <row r="21">
          <cell r="C21">
            <v>13</v>
          </cell>
          <cell r="F21">
            <v>65240</v>
          </cell>
        </row>
        <row r="35">
          <cell r="C35">
            <v>6</v>
          </cell>
          <cell r="F35">
            <v>40440</v>
          </cell>
        </row>
        <row r="42">
          <cell r="C42">
            <v>5</v>
          </cell>
          <cell r="F42">
            <v>50288</v>
          </cell>
        </row>
        <row r="48">
          <cell r="C48">
            <v>3</v>
          </cell>
          <cell r="F48">
            <v>32742</v>
          </cell>
        </row>
        <row r="52">
          <cell r="C52">
            <v>2</v>
          </cell>
          <cell r="F52">
            <v>25727.599999999999</v>
          </cell>
        </row>
        <row r="55">
          <cell r="C55">
            <v>2</v>
          </cell>
          <cell r="F55">
            <v>18300</v>
          </cell>
        </row>
        <row r="58">
          <cell r="C58">
            <v>9</v>
          </cell>
          <cell r="F58">
            <v>26659</v>
          </cell>
        </row>
        <row r="68">
          <cell r="C68">
            <v>54</v>
          </cell>
          <cell r="F68">
            <v>502901.5</v>
          </cell>
        </row>
        <row r="123">
          <cell r="C123">
            <v>10</v>
          </cell>
          <cell r="F123">
            <v>261451</v>
          </cell>
        </row>
        <row r="134">
          <cell r="C134">
            <v>8</v>
          </cell>
          <cell r="F134">
            <v>137145</v>
          </cell>
        </row>
        <row r="143">
          <cell r="C143">
            <v>6</v>
          </cell>
          <cell r="F143">
            <v>29628</v>
          </cell>
        </row>
        <row r="150">
          <cell r="C150">
            <v>7</v>
          </cell>
          <cell r="F150">
            <v>63560</v>
          </cell>
        </row>
        <row r="158">
          <cell r="C158">
            <v>7</v>
          </cell>
          <cell r="F158">
            <v>217284</v>
          </cell>
        </row>
        <row r="166">
          <cell r="C166">
            <v>13</v>
          </cell>
          <cell r="F166">
            <v>312416</v>
          </cell>
        </row>
        <row r="180">
          <cell r="C180">
            <v>21</v>
          </cell>
          <cell r="F180">
            <v>179774</v>
          </cell>
        </row>
        <row r="202">
          <cell r="C202">
            <v>2</v>
          </cell>
          <cell r="F202">
            <v>19000</v>
          </cell>
        </row>
      </sheetData>
      <sheetData sheetId="19" refreshError="1">
        <row r="6">
          <cell r="K6">
            <v>6009</v>
          </cell>
        </row>
        <row r="7">
          <cell r="K7">
            <v>191300</v>
          </cell>
        </row>
        <row r="8">
          <cell r="K8">
            <v>95837</v>
          </cell>
        </row>
        <row r="9">
          <cell r="K9">
            <v>3700</v>
          </cell>
        </row>
        <row r="10">
          <cell r="K10">
            <v>78061</v>
          </cell>
        </row>
        <row r="11">
          <cell r="E11">
            <v>5</v>
          </cell>
          <cell r="K11">
            <v>59004</v>
          </cell>
        </row>
        <row r="17">
          <cell r="E17">
            <v>3</v>
          </cell>
          <cell r="K17">
            <v>127721</v>
          </cell>
        </row>
        <row r="21">
          <cell r="E21">
            <v>2</v>
          </cell>
          <cell r="K21">
            <v>12930</v>
          </cell>
        </row>
        <row r="24">
          <cell r="K24">
            <v>130701</v>
          </cell>
        </row>
        <row r="25">
          <cell r="K25">
            <v>57614</v>
          </cell>
        </row>
        <row r="26">
          <cell r="E26">
            <v>4</v>
          </cell>
          <cell r="K26">
            <v>172983</v>
          </cell>
        </row>
        <row r="31">
          <cell r="E31">
            <v>4</v>
          </cell>
          <cell r="K31">
            <v>116033</v>
          </cell>
        </row>
      </sheetData>
      <sheetData sheetId="20" refreshError="1">
        <row r="5">
          <cell r="D5">
            <v>8</v>
          </cell>
          <cell r="I5">
            <v>38873.5</v>
          </cell>
        </row>
        <row r="14">
          <cell r="D14">
            <v>3</v>
          </cell>
          <cell r="I14">
            <v>11733</v>
          </cell>
        </row>
        <row r="18">
          <cell r="D18">
            <v>3</v>
          </cell>
          <cell r="I18">
            <v>21186</v>
          </cell>
        </row>
        <row r="22">
          <cell r="D22">
            <v>7</v>
          </cell>
          <cell r="I22">
            <v>85680</v>
          </cell>
        </row>
        <row r="30">
          <cell r="D30">
            <v>3</v>
          </cell>
          <cell r="I30">
            <v>40891</v>
          </cell>
        </row>
        <row r="34">
          <cell r="D34">
            <v>5</v>
          </cell>
          <cell r="I34">
            <v>42283</v>
          </cell>
        </row>
        <row r="40">
          <cell r="D40">
            <v>4</v>
          </cell>
          <cell r="I40">
            <v>49699</v>
          </cell>
        </row>
        <row r="45">
          <cell r="D45">
            <v>3</v>
          </cell>
          <cell r="I45">
            <v>23717</v>
          </cell>
        </row>
        <row r="49">
          <cell r="D49">
            <v>55</v>
          </cell>
          <cell r="I49">
            <v>578792</v>
          </cell>
        </row>
        <row r="105">
          <cell r="D105">
            <v>32</v>
          </cell>
          <cell r="I105">
            <v>377915</v>
          </cell>
        </row>
        <row r="138">
          <cell r="D138">
            <v>13</v>
          </cell>
          <cell r="I138">
            <v>117388</v>
          </cell>
        </row>
        <row r="152">
          <cell r="D152">
            <v>22</v>
          </cell>
          <cell r="I152">
            <v>159252</v>
          </cell>
        </row>
        <row r="175">
          <cell r="D175">
            <v>15</v>
          </cell>
          <cell r="I175">
            <v>192923</v>
          </cell>
        </row>
        <row r="191">
          <cell r="D191">
            <v>37</v>
          </cell>
          <cell r="I191">
            <v>470754</v>
          </cell>
        </row>
        <row r="229">
          <cell r="D229">
            <v>19</v>
          </cell>
          <cell r="I229">
            <v>209015</v>
          </cell>
        </row>
        <row r="249">
          <cell r="D249">
            <v>48</v>
          </cell>
          <cell r="I249">
            <v>403442</v>
          </cell>
        </row>
        <row r="298">
          <cell r="D298">
            <v>5</v>
          </cell>
          <cell r="I298">
            <v>21969</v>
          </cell>
        </row>
      </sheetData>
      <sheetData sheetId="21" refreshError="1">
        <row r="6">
          <cell r="J6">
            <v>20576</v>
          </cell>
        </row>
        <row r="7">
          <cell r="E7">
            <v>2</v>
          </cell>
          <cell r="J7">
            <v>30891</v>
          </cell>
        </row>
        <row r="10">
          <cell r="E10">
            <v>2</v>
          </cell>
          <cell r="J10">
            <v>13061</v>
          </cell>
        </row>
        <row r="13">
          <cell r="E13">
            <v>2</v>
          </cell>
          <cell r="J13">
            <v>45109</v>
          </cell>
        </row>
        <row r="16">
          <cell r="J16">
            <v>4116</v>
          </cell>
        </row>
        <row r="17">
          <cell r="J17">
            <v>103117</v>
          </cell>
        </row>
        <row r="18">
          <cell r="E18">
            <v>5</v>
          </cell>
          <cell r="J18">
            <v>36840</v>
          </cell>
        </row>
        <row r="24">
          <cell r="E24">
            <v>4</v>
          </cell>
          <cell r="J24">
            <v>140234</v>
          </cell>
        </row>
        <row r="29">
          <cell r="E29">
            <v>3</v>
          </cell>
          <cell r="J29">
            <v>84092</v>
          </cell>
        </row>
        <row r="33">
          <cell r="E33">
            <v>2</v>
          </cell>
          <cell r="J33">
            <v>102448</v>
          </cell>
        </row>
        <row r="36">
          <cell r="J36">
            <v>3269</v>
          </cell>
        </row>
        <row r="37">
          <cell r="J37">
            <v>79969</v>
          </cell>
        </row>
        <row r="38">
          <cell r="J38">
            <v>2847</v>
          </cell>
        </row>
      </sheetData>
      <sheetData sheetId="22" refreshError="1">
        <row r="6">
          <cell r="E6">
            <v>2</v>
          </cell>
          <cell r="L6">
            <v>27381.119999999999</v>
          </cell>
        </row>
        <row r="9">
          <cell r="E9">
            <v>3</v>
          </cell>
          <cell r="L9">
            <v>37049</v>
          </cell>
        </row>
        <row r="13">
          <cell r="L13">
            <v>26084</v>
          </cell>
        </row>
        <row r="14">
          <cell r="L14">
            <v>28991</v>
          </cell>
        </row>
        <row r="15">
          <cell r="L15">
            <v>39318</v>
          </cell>
        </row>
        <row r="16">
          <cell r="E16">
            <v>2</v>
          </cell>
          <cell r="L16">
            <v>40423</v>
          </cell>
        </row>
        <row r="19">
          <cell r="E19">
            <v>2</v>
          </cell>
          <cell r="L19">
            <v>25843</v>
          </cell>
        </row>
        <row r="22">
          <cell r="E22">
            <v>3</v>
          </cell>
          <cell r="L22">
            <v>153633.79999999999</v>
          </cell>
        </row>
        <row r="26">
          <cell r="E26">
            <v>2</v>
          </cell>
          <cell r="L26">
            <v>44126</v>
          </cell>
        </row>
        <row r="29">
          <cell r="E29">
            <v>3</v>
          </cell>
          <cell r="L29">
            <v>432229</v>
          </cell>
        </row>
        <row r="33">
          <cell r="E33">
            <v>2</v>
          </cell>
          <cell r="L33">
            <v>163259</v>
          </cell>
        </row>
      </sheetData>
      <sheetData sheetId="23" refreshError="1">
        <row r="6">
          <cell r="E6">
            <v>35</v>
          </cell>
          <cell r="J6">
            <v>260081</v>
          </cell>
        </row>
        <row r="42">
          <cell r="E42">
            <v>8</v>
          </cell>
          <cell r="J42">
            <v>4942</v>
          </cell>
        </row>
        <row r="51">
          <cell r="E51">
            <v>4</v>
          </cell>
          <cell r="J51">
            <v>160634</v>
          </cell>
        </row>
        <row r="56">
          <cell r="E56">
            <v>2</v>
          </cell>
          <cell r="J56">
            <v>30626</v>
          </cell>
        </row>
        <row r="59">
          <cell r="E59">
            <v>12</v>
          </cell>
          <cell r="J59">
            <v>307243.2</v>
          </cell>
        </row>
        <row r="72">
          <cell r="E72">
            <v>9</v>
          </cell>
          <cell r="J72">
            <v>88575</v>
          </cell>
        </row>
        <row r="82">
          <cell r="E82">
            <v>3</v>
          </cell>
          <cell r="J82">
            <v>19571</v>
          </cell>
        </row>
        <row r="86">
          <cell r="E86">
            <v>3</v>
          </cell>
          <cell r="J86">
            <v>21790</v>
          </cell>
        </row>
        <row r="90">
          <cell r="E90">
            <v>4</v>
          </cell>
          <cell r="J90">
            <v>27349.7</v>
          </cell>
        </row>
        <row r="95">
          <cell r="E95">
            <v>5</v>
          </cell>
          <cell r="J95">
            <v>34778</v>
          </cell>
        </row>
        <row r="101">
          <cell r="E101">
            <v>7</v>
          </cell>
          <cell r="J101">
            <v>48656</v>
          </cell>
        </row>
        <row r="109">
          <cell r="E109">
            <v>2</v>
          </cell>
          <cell r="J109">
            <v>30876</v>
          </cell>
        </row>
      </sheetData>
      <sheetData sheetId="24" refreshError="1">
        <row r="6">
          <cell r="J6">
            <v>25252</v>
          </cell>
        </row>
        <row r="7">
          <cell r="E7">
            <v>2</v>
          </cell>
          <cell r="J7">
            <v>1013565</v>
          </cell>
        </row>
        <row r="10">
          <cell r="J10">
            <v>4191</v>
          </cell>
        </row>
        <row r="11">
          <cell r="E11">
            <v>3</v>
          </cell>
          <cell r="J11">
            <v>120158</v>
          </cell>
        </row>
        <row r="15">
          <cell r="E15">
            <v>2</v>
          </cell>
          <cell r="J15">
            <v>33447</v>
          </cell>
        </row>
        <row r="18">
          <cell r="J18">
            <v>666</v>
          </cell>
        </row>
      </sheetData>
      <sheetData sheetId="25" refreshError="1">
        <row r="6">
          <cell r="J6">
            <v>138561</v>
          </cell>
        </row>
        <row r="7">
          <cell r="J7">
            <v>593</v>
          </cell>
        </row>
        <row r="8">
          <cell r="D8">
            <v>2</v>
          </cell>
          <cell r="J8">
            <v>23370</v>
          </cell>
        </row>
        <row r="11">
          <cell r="J11">
            <v>3100</v>
          </cell>
        </row>
        <row r="12">
          <cell r="J12">
            <v>8541</v>
          </cell>
        </row>
        <row r="13">
          <cell r="J13">
            <v>2146</v>
          </cell>
        </row>
        <row r="14">
          <cell r="D14">
            <v>2</v>
          </cell>
          <cell r="J14">
            <v>41507</v>
          </cell>
        </row>
        <row r="17">
          <cell r="J17">
            <v>1400</v>
          </cell>
        </row>
        <row r="18">
          <cell r="D18">
            <v>6</v>
          </cell>
          <cell r="J18">
            <v>97540</v>
          </cell>
        </row>
      </sheetData>
      <sheetData sheetId="26" refreshError="1">
        <row r="6">
          <cell r="E6">
            <v>3</v>
          </cell>
          <cell r="H6">
            <v>36540</v>
          </cell>
        </row>
        <row r="10">
          <cell r="H10">
            <v>116524</v>
          </cell>
        </row>
        <row r="13">
          <cell r="H13">
            <v>11283</v>
          </cell>
        </row>
        <row r="16">
          <cell r="H16">
            <v>13439</v>
          </cell>
        </row>
        <row r="17">
          <cell r="E17">
            <v>9</v>
          </cell>
          <cell r="H17">
            <v>216679</v>
          </cell>
        </row>
        <row r="27">
          <cell r="E27">
            <v>7</v>
          </cell>
          <cell r="H27">
            <v>502165</v>
          </cell>
        </row>
        <row r="35">
          <cell r="H35">
            <v>16568</v>
          </cell>
        </row>
        <row r="36">
          <cell r="H36">
            <v>30892</v>
          </cell>
        </row>
        <row r="37">
          <cell r="H37">
            <v>49520</v>
          </cell>
        </row>
        <row r="38">
          <cell r="E38">
            <v>2</v>
          </cell>
          <cell r="H38">
            <v>96944</v>
          </cell>
        </row>
        <row r="41">
          <cell r="E41">
            <v>3</v>
          </cell>
          <cell r="H41">
            <v>19832</v>
          </cell>
        </row>
      </sheetData>
      <sheetData sheetId="27" refreshError="1">
        <row r="5">
          <cell r="G5">
            <v>122204</v>
          </cell>
        </row>
      </sheetData>
      <sheetData sheetId="28" refreshError="1">
        <row r="6">
          <cell r="F6">
            <v>80031</v>
          </cell>
        </row>
      </sheetData>
      <sheetData sheetId="29" refreshError="1">
        <row r="6">
          <cell r="G6">
            <v>110938</v>
          </cell>
        </row>
      </sheetData>
      <sheetData sheetId="30" refreshError="1">
        <row r="6">
          <cell r="G6">
            <v>149326.9</v>
          </cell>
        </row>
      </sheetData>
      <sheetData sheetId="31" refreshError="1">
        <row r="6">
          <cell r="E6">
            <v>56</v>
          </cell>
          <cell r="G6">
            <v>524840</v>
          </cell>
        </row>
        <row r="63">
          <cell r="E63">
            <v>107</v>
          </cell>
          <cell r="G63">
            <v>393061.5</v>
          </cell>
        </row>
        <row r="171">
          <cell r="E171">
            <v>42</v>
          </cell>
          <cell r="G171">
            <v>498037</v>
          </cell>
        </row>
        <row r="214">
          <cell r="E214">
            <v>20</v>
          </cell>
          <cell r="G214">
            <v>1049513.8999999999</v>
          </cell>
        </row>
        <row r="235">
          <cell r="E235">
            <v>27</v>
          </cell>
          <cell r="G235">
            <v>257272</v>
          </cell>
        </row>
        <row r="263">
          <cell r="E263">
            <v>10</v>
          </cell>
          <cell r="G263">
            <v>122751</v>
          </cell>
        </row>
        <row r="274">
          <cell r="E274">
            <v>33</v>
          </cell>
          <cell r="G274">
            <v>56600</v>
          </cell>
        </row>
        <row r="308">
          <cell r="E308">
            <v>9</v>
          </cell>
          <cell r="G308">
            <v>46606</v>
          </cell>
        </row>
        <row r="318">
          <cell r="E318">
            <v>399</v>
          </cell>
          <cell r="G318">
            <v>4417106.95</v>
          </cell>
        </row>
        <row r="718">
          <cell r="E718">
            <v>114</v>
          </cell>
          <cell r="G718">
            <v>1440701.3</v>
          </cell>
        </row>
        <row r="833">
          <cell r="E833">
            <v>80</v>
          </cell>
          <cell r="G833">
            <v>1574444.791</v>
          </cell>
        </row>
        <row r="914">
          <cell r="E914">
            <v>26</v>
          </cell>
          <cell r="G914">
            <v>524214</v>
          </cell>
        </row>
        <row r="941">
          <cell r="E941">
            <v>17</v>
          </cell>
          <cell r="G941">
            <v>502786</v>
          </cell>
        </row>
        <row r="959">
          <cell r="E959">
            <v>65</v>
          </cell>
          <cell r="G959">
            <v>2905531.6</v>
          </cell>
        </row>
        <row r="1025">
          <cell r="E1025">
            <v>68</v>
          </cell>
          <cell r="G1025">
            <v>500786</v>
          </cell>
        </row>
        <row r="1094">
          <cell r="E1094">
            <v>175</v>
          </cell>
          <cell r="G1094">
            <v>1069413</v>
          </cell>
        </row>
        <row r="1270">
          <cell r="E1270">
            <v>19</v>
          </cell>
          <cell r="G1270">
            <v>187113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SimSun"/>
        <a:cs typeface=""/>
      </a:majorFont>
      <a:minorFont>
        <a:latin typeface="Calibri" panose="020F0502020204030204"/>
        <a:ea typeface="SimSun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topLeftCell="A19" zoomScaleNormal="100" zoomScaleSheetLayoutView="100" workbookViewId="0">
      <selection activeCell="A62" sqref="A62"/>
    </sheetView>
  </sheetViews>
  <sheetFormatPr defaultColWidth="8.875" defaultRowHeight="10.5" x14ac:dyDescent="0.25"/>
  <cols>
    <col min="1" max="1" width="15.875" style="25" customWidth="1"/>
    <col min="2" max="2" width="7.5" style="25" customWidth="1"/>
    <col min="3" max="3" width="9.75" style="25" customWidth="1"/>
    <col min="4" max="4" width="5.25" style="25" customWidth="1"/>
    <col min="5" max="5" width="8.875" style="25" customWidth="1"/>
    <col min="6" max="6" width="4.75" style="25" customWidth="1"/>
    <col min="7" max="7" width="7.875" style="25" customWidth="1"/>
    <col min="8" max="8" width="4.75" style="25" customWidth="1"/>
    <col min="9" max="9" width="8.625" style="25" customWidth="1"/>
    <col min="10" max="10" width="4.75" style="25" customWidth="1"/>
    <col min="11" max="11" width="8.625" style="25" customWidth="1"/>
    <col min="12" max="12" width="5.5" style="25" customWidth="1"/>
    <col min="13" max="13" width="8.625" style="25" customWidth="1"/>
    <col min="14" max="14" width="5.25" style="25" customWidth="1"/>
    <col min="15" max="15" width="8.75" style="25" customWidth="1"/>
    <col min="16" max="16" width="4.75" style="25" customWidth="1"/>
    <col min="17" max="17" width="8.25" style="25" customWidth="1"/>
    <col min="18" max="18" width="5.25" style="25" customWidth="1"/>
    <col min="19" max="19" width="8.5" style="25" customWidth="1"/>
    <col min="20" max="16384" width="8.875" style="25"/>
  </cols>
  <sheetData>
    <row r="1" spans="1:19" s="3" customFormat="1" ht="22.15" customHeight="1" x14ac:dyDescent="0.25">
      <c r="A1" s="62" t="s">
        <v>0</v>
      </c>
      <c r="B1" s="63" t="s">
        <v>1</v>
      </c>
      <c r="C1" s="64"/>
      <c r="D1" s="65" t="s">
        <v>2</v>
      </c>
      <c r="E1" s="61"/>
      <c r="F1" s="61" t="s">
        <v>3</v>
      </c>
      <c r="G1" s="61"/>
      <c r="H1" s="61" t="s">
        <v>4</v>
      </c>
      <c r="I1" s="61"/>
      <c r="J1" s="61" t="s">
        <v>5</v>
      </c>
      <c r="K1" s="61"/>
      <c r="L1" s="61" t="s">
        <v>6</v>
      </c>
      <c r="M1" s="61"/>
      <c r="N1" s="61" t="s">
        <v>7</v>
      </c>
      <c r="O1" s="61"/>
      <c r="P1" s="61" t="s">
        <v>8</v>
      </c>
      <c r="Q1" s="62"/>
      <c r="R1" s="61" t="s">
        <v>9</v>
      </c>
      <c r="S1" s="61"/>
    </row>
    <row r="2" spans="1:19" s="3" customFormat="1" ht="22.15" customHeight="1" thickBot="1" x14ac:dyDescent="0.3">
      <c r="A2" s="62"/>
      <c r="B2" s="4" t="s">
        <v>10</v>
      </c>
      <c r="C2" s="5" t="s">
        <v>11</v>
      </c>
      <c r="D2" s="27" t="s">
        <v>10</v>
      </c>
      <c r="E2" s="2" t="s">
        <v>11</v>
      </c>
      <c r="F2" s="2" t="s">
        <v>10</v>
      </c>
      <c r="G2" s="2" t="s">
        <v>11</v>
      </c>
      <c r="H2" s="2" t="s">
        <v>10</v>
      </c>
      <c r="I2" s="2" t="s">
        <v>11</v>
      </c>
      <c r="J2" s="2" t="s">
        <v>10</v>
      </c>
      <c r="K2" s="2" t="s">
        <v>11</v>
      </c>
      <c r="L2" s="2" t="s">
        <v>12</v>
      </c>
      <c r="M2" s="2" t="s">
        <v>11</v>
      </c>
      <c r="N2" s="2" t="s">
        <v>10</v>
      </c>
      <c r="O2" s="2" t="s">
        <v>11</v>
      </c>
      <c r="P2" s="2" t="s">
        <v>10</v>
      </c>
      <c r="Q2" s="1" t="s">
        <v>11</v>
      </c>
      <c r="R2" s="2" t="s">
        <v>10</v>
      </c>
      <c r="S2" s="2" t="s">
        <v>11</v>
      </c>
    </row>
    <row r="3" spans="1:19" s="7" customFormat="1" ht="22.15" customHeight="1" thickBot="1" x14ac:dyDescent="0.3">
      <c r="A3" s="6" t="s">
        <v>13</v>
      </c>
      <c r="B3" s="28">
        <f>SUM(B4:B12,B16:B28)</f>
        <v>33729</v>
      </c>
      <c r="C3" s="29">
        <f>SUM(C4:C12,C16:C28)</f>
        <v>204503152.29100004</v>
      </c>
      <c r="D3" s="30">
        <f>SUM(D4:D12,D16:D28)</f>
        <v>3084</v>
      </c>
      <c r="E3" s="31">
        <f>SUM(E4:E12,E16:E28)</f>
        <v>15053682.979999999</v>
      </c>
      <c r="F3" s="31">
        <f t="shared" ref="F3:S3" si="0">SUM(F4:F12,F16:F28)</f>
        <v>1667</v>
      </c>
      <c r="G3" s="31">
        <f t="shared" si="0"/>
        <v>5667748.46</v>
      </c>
      <c r="H3" s="32">
        <f t="shared" si="0"/>
        <v>821</v>
      </c>
      <c r="I3" s="31">
        <f t="shared" si="0"/>
        <v>4865949</v>
      </c>
      <c r="J3" s="31">
        <f t="shared" si="0"/>
        <v>1254</v>
      </c>
      <c r="K3" s="31">
        <f t="shared" si="0"/>
        <v>10954614.800000003</v>
      </c>
      <c r="L3" s="31">
        <f t="shared" si="0"/>
        <v>1130</v>
      </c>
      <c r="M3" s="31">
        <f t="shared" si="0"/>
        <v>2248016.4000000004</v>
      </c>
      <c r="N3" s="31">
        <f t="shared" si="0"/>
        <v>516</v>
      </c>
      <c r="O3" s="31">
        <f t="shared" si="0"/>
        <v>2513690.15</v>
      </c>
      <c r="P3" s="31">
        <f t="shared" si="0"/>
        <v>341</v>
      </c>
      <c r="Q3" s="31">
        <f t="shared" si="0"/>
        <v>3195825.4200000004</v>
      </c>
      <c r="R3" s="31">
        <f t="shared" si="0"/>
        <v>139</v>
      </c>
      <c r="S3" s="31">
        <f t="shared" si="0"/>
        <v>695255</v>
      </c>
    </row>
    <row r="4" spans="1:19" s="9" customFormat="1" ht="21" customHeight="1" x14ac:dyDescent="0.25">
      <c r="A4" s="8" t="s">
        <v>14</v>
      </c>
      <c r="B4" s="33">
        <f>SUM(D4,F4,H4,J4,L4,N4,P4,R4,B32,D32,F32,H32,J32,L32,N32,P32,R32)</f>
        <v>253</v>
      </c>
      <c r="C4" s="34">
        <f>SUM(E4,G4,I4,K4,M4,O4,Q4,S4,C32,E32,G32,I32,K32,M32,O32,Q32,S32)</f>
        <v>20688090.960000001</v>
      </c>
      <c r="D4" s="35">
        <f>[1]육상경기장!$E$6</f>
        <v>3</v>
      </c>
      <c r="E4" s="36">
        <f>[1]육상경기장!$L$6</f>
        <v>249613</v>
      </c>
      <c r="F4" s="36">
        <f>[1]육상경기장!$E$10</f>
        <v>3</v>
      </c>
      <c r="G4" s="36">
        <f>[1]육상경기장!$L$10</f>
        <v>144597</v>
      </c>
      <c r="H4" s="36">
        <f>[1]육상경기장!$E$14</f>
        <v>5</v>
      </c>
      <c r="I4" s="36">
        <f>[1]육상경기장!$L$14</f>
        <v>708147</v>
      </c>
      <c r="J4" s="36">
        <f>[1]육상경기장!$E$20</f>
        <v>4</v>
      </c>
      <c r="K4" s="36">
        <f>[1]육상경기장!$L$20</f>
        <v>1064010</v>
      </c>
      <c r="L4" s="36">
        <f>[1]육상경기장!$E$25</f>
        <v>2</v>
      </c>
      <c r="M4" s="36">
        <f>[1]육상경기장!$L$25</f>
        <v>470278</v>
      </c>
      <c r="N4" s="36">
        <f>[1]육상경기장!$E$28</f>
        <v>3</v>
      </c>
      <c r="O4" s="36">
        <f>[1]육상경기장!$L$28</f>
        <v>157777</v>
      </c>
      <c r="P4" s="36">
        <f>[1]육상경기장!$E$32</f>
        <v>5</v>
      </c>
      <c r="Q4" s="37">
        <f>[1]육상경기장!$L$32</f>
        <v>262403</v>
      </c>
      <c r="R4" s="38"/>
      <c r="S4" s="38"/>
    </row>
    <row r="5" spans="1:19" s="9" customFormat="1" ht="21" customHeight="1" x14ac:dyDescent="0.25">
      <c r="A5" s="10" t="s">
        <v>15</v>
      </c>
      <c r="B5" s="33">
        <f t="shared" ref="B5:C10" si="1">SUM(D5,F5,H5,J5,L5,N5,P5,R5,B33,D33,F33,H33,J33,L33,N33,P33,R33)</f>
        <v>1095</v>
      </c>
      <c r="C5" s="34">
        <f>SUM(E5,G5,I5,K5,M5,O5,Q5,S5,C33,E33,G33,I33,K33,M33,O33,Q33,S33)</f>
        <v>31712014.830000002</v>
      </c>
      <c r="D5" s="33">
        <f>[1]축구장!$E$6</f>
        <v>73</v>
      </c>
      <c r="E5" s="39">
        <f>[1]축구장!$I$6</f>
        <v>623209.84</v>
      </c>
      <c r="F5" s="40">
        <f>[1]축구장!$E$80</f>
        <v>33</v>
      </c>
      <c r="G5" s="40">
        <f>[1]축구장!$I$80</f>
        <v>513730</v>
      </c>
      <c r="H5" s="40">
        <f>[1]축구장!$E$114</f>
        <v>36</v>
      </c>
      <c r="I5" s="40">
        <f>[1]축구장!$I$114</f>
        <v>646308</v>
      </c>
      <c r="J5" s="40">
        <f>[1]축구장!$E$151</f>
        <v>30</v>
      </c>
      <c r="K5" s="40">
        <f>[1]축구장!$I$151</f>
        <v>959738</v>
      </c>
      <c r="L5" s="40">
        <f>[1]축구장!$E$182</f>
        <v>22</v>
      </c>
      <c r="M5" s="40">
        <f>[1]축구장!$I$182</f>
        <v>294797</v>
      </c>
      <c r="N5" s="40">
        <f>[1]축구장!$E$205</f>
        <v>14</v>
      </c>
      <c r="O5" s="40">
        <f>[1]축구장!$I$205</f>
        <v>536398.19999999995</v>
      </c>
      <c r="P5" s="40">
        <f>[1]축구장!$E$220</f>
        <v>25</v>
      </c>
      <c r="Q5" s="41">
        <f>[1]축구장!$I$220</f>
        <v>1604133.32</v>
      </c>
      <c r="R5" s="40">
        <f>[1]축구장!$E$247</f>
        <v>10</v>
      </c>
      <c r="S5" s="40">
        <f>[1]축구장!$I$247</f>
        <v>100322</v>
      </c>
    </row>
    <row r="6" spans="1:19" s="9" customFormat="1" ht="21" customHeight="1" x14ac:dyDescent="0.25">
      <c r="A6" s="10" t="s">
        <v>16</v>
      </c>
      <c r="B6" s="33">
        <f t="shared" si="1"/>
        <v>17</v>
      </c>
      <c r="C6" s="34">
        <f t="shared" si="1"/>
        <v>888916</v>
      </c>
      <c r="D6" s="33">
        <f>[1]하키장!$E$6</f>
        <v>1</v>
      </c>
      <c r="E6" s="40">
        <f>[1]하키장!$J$7</f>
        <v>183879</v>
      </c>
      <c r="F6" s="40">
        <f>[1]하키장!$E$8</f>
        <v>1</v>
      </c>
      <c r="G6" s="40">
        <f>[1]하키장!$J$9</f>
        <v>18310</v>
      </c>
      <c r="H6" s="40">
        <f>[1]하키장!$E$10</f>
        <v>1</v>
      </c>
      <c r="I6" s="40">
        <f>[1]하키장!$J$11</f>
        <v>50760</v>
      </c>
      <c r="J6" s="40">
        <f>[1]하키장!$E$12</f>
        <v>2</v>
      </c>
      <c r="K6" s="40">
        <f>[1]하키장!$J$12</f>
        <v>255935</v>
      </c>
      <c r="L6" s="40"/>
      <c r="M6" s="40"/>
      <c r="N6" s="40"/>
      <c r="O6" s="40"/>
      <c r="P6" s="40"/>
      <c r="Q6" s="41"/>
      <c r="R6" s="40"/>
      <c r="S6" s="40"/>
    </row>
    <row r="7" spans="1:19" s="9" customFormat="1" ht="21" customHeight="1" x14ac:dyDescent="0.25">
      <c r="A7" s="10" t="s">
        <v>17</v>
      </c>
      <c r="B7" s="33">
        <f t="shared" si="1"/>
        <v>349</v>
      </c>
      <c r="C7" s="34">
        <f t="shared" si="1"/>
        <v>10659602.1</v>
      </c>
      <c r="D7" s="42">
        <f>[1]야구장!$E$6</f>
        <v>20</v>
      </c>
      <c r="E7" s="40">
        <f>[1]야구장!$J$6</f>
        <v>309294</v>
      </c>
      <c r="F7" s="40">
        <f>[1]야구장!$E$27</f>
        <v>11</v>
      </c>
      <c r="G7" s="40">
        <f>[1]야구장!$J$27</f>
        <v>402148</v>
      </c>
      <c r="H7" s="40">
        <f>[1]야구장!$E$39</f>
        <v>14</v>
      </c>
      <c r="I7" s="40">
        <f>[1]야구장!$J$39</f>
        <v>514896</v>
      </c>
      <c r="J7" s="40">
        <f>[1]야구장!$E$54</f>
        <v>9</v>
      </c>
      <c r="K7" s="40">
        <f>[1]야구장!$J$54</f>
        <v>842328.5</v>
      </c>
      <c r="L7" s="40">
        <f>[1]야구장!$E$64</f>
        <v>7</v>
      </c>
      <c r="M7" s="43">
        <f>[1]야구장!$J$64</f>
        <v>184218</v>
      </c>
      <c r="N7" s="40">
        <f>[1]야구장!$E$72</f>
        <v>5</v>
      </c>
      <c r="O7" s="40">
        <f>[1]야구장!$J$72</f>
        <v>45143</v>
      </c>
      <c r="P7" s="40">
        <f>[1]야구장!$E$78</f>
        <v>4</v>
      </c>
      <c r="Q7" s="41">
        <f>[1]야구장!$J$78</f>
        <v>89285</v>
      </c>
      <c r="R7" s="40">
        <f>[1]야구장!$E$83</f>
        <v>7</v>
      </c>
      <c r="S7" s="40">
        <f>[1]야구장!$J$83</f>
        <v>71427</v>
      </c>
    </row>
    <row r="8" spans="1:19" s="9" customFormat="1" ht="21" customHeight="1" x14ac:dyDescent="0.25">
      <c r="A8" s="10" t="s">
        <v>18</v>
      </c>
      <c r="B8" s="33">
        <f t="shared" si="1"/>
        <v>11</v>
      </c>
      <c r="C8" s="34">
        <f t="shared" si="1"/>
        <v>492640</v>
      </c>
      <c r="D8" s="42">
        <v>1</v>
      </c>
      <c r="E8" s="43">
        <f>[1]싸이클경기장!$K$6</f>
        <v>10672</v>
      </c>
      <c r="F8" s="40">
        <v>1</v>
      </c>
      <c r="G8" s="40">
        <f>[1]싸이클경기장!$K$7</f>
        <v>31861</v>
      </c>
      <c r="H8" s="40">
        <v>1</v>
      </c>
      <c r="I8" s="40">
        <f>[1]싸이클경기장!$K$8</f>
        <v>46972</v>
      </c>
      <c r="J8" s="40">
        <v>1</v>
      </c>
      <c r="K8" s="40">
        <f>[1]싸이클경기장!$K$9</f>
        <v>59356</v>
      </c>
      <c r="L8" s="40"/>
      <c r="M8" s="40"/>
      <c r="N8" s="40">
        <v>1</v>
      </c>
      <c r="O8" s="40">
        <f>[1]싸이클경기장!$K$10</f>
        <v>59499</v>
      </c>
      <c r="P8" s="40"/>
      <c r="Q8" s="41"/>
      <c r="R8" s="40"/>
      <c r="S8" s="40"/>
    </row>
    <row r="9" spans="1:19" s="9" customFormat="1" ht="21" customHeight="1" x14ac:dyDescent="0.25">
      <c r="A9" s="10" t="s">
        <v>19</v>
      </c>
      <c r="B9" s="33">
        <f t="shared" si="1"/>
        <v>856</v>
      </c>
      <c r="C9" s="34">
        <f t="shared" si="1"/>
        <v>9818866.0300000012</v>
      </c>
      <c r="D9" s="42">
        <f>[1]테니스장!$E$5</f>
        <v>67</v>
      </c>
      <c r="E9" s="40">
        <f>[1]테니스장!$K$5</f>
        <v>410912.69</v>
      </c>
      <c r="F9" s="40">
        <f>[1]테니스장!$E$73</f>
        <v>38</v>
      </c>
      <c r="G9" s="40">
        <f>[1]테니스장!$K$73</f>
        <v>295422.07999999996</v>
      </c>
      <c r="H9" s="40">
        <f>[1]테니스장!$E$112</f>
        <v>29</v>
      </c>
      <c r="I9" s="40">
        <f>[1]테니스장!$K$112</f>
        <v>430704</v>
      </c>
      <c r="J9" s="40">
        <f>[1]테니스장!$E$142</f>
        <v>36</v>
      </c>
      <c r="K9" s="40">
        <f>[1]테니스장!$K$142</f>
        <v>845739.9</v>
      </c>
      <c r="L9" s="40">
        <f>[1]테니스장!$E$179</f>
        <v>20</v>
      </c>
      <c r="M9" s="40">
        <f>[1]테니스장!$K$179</f>
        <v>101018</v>
      </c>
      <c r="N9" s="40">
        <f>[1]테니스장!$E$200</f>
        <v>9</v>
      </c>
      <c r="O9" s="40">
        <f>[1]테니스장!$K$200</f>
        <v>194841</v>
      </c>
      <c r="P9" s="40">
        <f>[1]테니스장!$E$210</f>
        <v>18</v>
      </c>
      <c r="Q9" s="41">
        <f>[1]테니스장!$K$210</f>
        <v>193711</v>
      </c>
      <c r="R9" s="40">
        <f>[1]테니스장!$E$229</f>
        <v>9</v>
      </c>
      <c r="S9" s="40">
        <f>[1]테니스장!$K$229</f>
        <v>113425</v>
      </c>
    </row>
    <row r="10" spans="1:19" s="9" customFormat="1" ht="21" customHeight="1" x14ac:dyDescent="0.25">
      <c r="A10" s="10" t="s">
        <v>20</v>
      </c>
      <c r="B10" s="33">
        <f t="shared" si="1"/>
        <v>73</v>
      </c>
      <c r="C10" s="34">
        <f t="shared" si="1"/>
        <v>624901.69999999995</v>
      </c>
      <c r="D10" s="42"/>
      <c r="E10" s="40"/>
      <c r="F10" s="40">
        <f>[1]씨름장!$E$6</f>
        <v>2</v>
      </c>
      <c r="G10" s="40">
        <f>[1]씨름장!$H$6</f>
        <v>3687</v>
      </c>
      <c r="H10" s="40">
        <f>[1]씨름장!$E$9</f>
        <v>2</v>
      </c>
      <c r="I10" s="40">
        <f>[1]씨름장!$H$9</f>
        <v>8073</v>
      </c>
      <c r="J10" s="40">
        <v>1</v>
      </c>
      <c r="K10" s="41">
        <f>[1]씨름장!$H$12</f>
        <v>6188</v>
      </c>
      <c r="L10" s="40">
        <v>1</v>
      </c>
      <c r="M10" s="40">
        <f>[1]씨름장!$H$13</f>
        <v>234</v>
      </c>
      <c r="N10" s="40">
        <v>1</v>
      </c>
      <c r="O10" s="43">
        <f>[1]씨름장!$H$14</f>
        <v>354.9</v>
      </c>
      <c r="P10" s="40">
        <v>1</v>
      </c>
      <c r="Q10" s="41">
        <f>[1]씨름장!$H$15</f>
        <v>915</v>
      </c>
      <c r="R10" s="40" t="s">
        <v>48</v>
      </c>
      <c r="S10" s="40"/>
    </row>
    <row r="11" spans="1:19" s="9" customFormat="1" ht="21" customHeight="1" x14ac:dyDescent="0.25">
      <c r="A11" s="11" t="s">
        <v>21</v>
      </c>
      <c r="B11" s="33">
        <f>SUM(D11,F11,H11,J11,L11,N11,P11,R11,B39,D39,F39,H39,J39,L39,N39,P39,R39)</f>
        <v>25455</v>
      </c>
      <c r="C11" s="34">
        <f>SUM(E11,G11,I11,K11,M11,O11,Q11,S11,C39,E39,G39,I39,K39,M39,O39,Q39,S39)</f>
        <v>54041409</v>
      </c>
      <c r="D11" s="42">
        <v>2515</v>
      </c>
      <c r="E11" s="40">
        <v>9891581</v>
      </c>
      <c r="F11" s="40">
        <v>1363</v>
      </c>
      <c r="G11" s="40">
        <v>2564381</v>
      </c>
      <c r="H11" s="40">
        <v>623</v>
      </c>
      <c r="I11" s="40">
        <v>966216</v>
      </c>
      <c r="J11" s="40">
        <v>995</v>
      </c>
      <c r="K11" s="40">
        <v>2414853</v>
      </c>
      <c r="L11" s="40">
        <v>977</v>
      </c>
      <c r="M11" s="40">
        <v>471775</v>
      </c>
      <c r="N11" s="40">
        <v>409</v>
      </c>
      <c r="O11" s="40">
        <v>366023</v>
      </c>
      <c r="P11" s="40">
        <v>195</v>
      </c>
      <c r="Q11" s="41">
        <v>402758</v>
      </c>
      <c r="R11" s="40">
        <v>50</v>
      </c>
      <c r="S11" s="40">
        <v>68644</v>
      </c>
    </row>
    <row r="12" spans="1:19" s="9" customFormat="1" ht="21" customHeight="1" x14ac:dyDescent="0.25">
      <c r="A12" s="10" t="s">
        <v>22</v>
      </c>
      <c r="B12" s="33">
        <f t="shared" ref="B12:C27" si="2">SUM(D12,F12,H12,J12,L12,N12,P12,R12,B40,D40,F40,H40,J40,L40,N40,P40,R40)</f>
        <v>1275</v>
      </c>
      <c r="C12" s="34">
        <f>SUM(E12,G12,I12,K12,M12,O12,Q12,S12,C40,E40,G40,I40,K40,M40,O40,Q40,S40)</f>
        <v>29053093.580000006</v>
      </c>
      <c r="D12" s="42">
        <f>SUM(D13:D15)</f>
        <v>162</v>
      </c>
      <c r="E12" s="40">
        <f>SUM(E13:E15)</f>
        <v>1658001.7999999998</v>
      </c>
      <c r="F12" s="40">
        <f t="shared" ref="F12:S12" si="3">SUM(F13:F15)</f>
        <v>36</v>
      </c>
      <c r="G12" s="40">
        <f t="shared" si="3"/>
        <v>519726.76</v>
      </c>
      <c r="H12" s="40">
        <f t="shared" si="3"/>
        <v>32</v>
      </c>
      <c r="I12" s="40">
        <f t="shared" si="3"/>
        <v>423902</v>
      </c>
      <c r="J12" s="40">
        <f t="shared" si="3"/>
        <v>44</v>
      </c>
      <c r="K12" s="40">
        <f t="shared" si="3"/>
        <v>1803361.2</v>
      </c>
      <c r="L12" s="40">
        <f t="shared" si="3"/>
        <v>24</v>
      </c>
      <c r="M12" s="40">
        <f t="shared" si="3"/>
        <v>180911.3</v>
      </c>
      <c r="N12" s="40">
        <f t="shared" si="3"/>
        <v>21</v>
      </c>
      <c r="O12" s="40">
        <f t="shared" si="3"/>
        <v>321880.7</v>
      </c>
      <c r="P12" s="40">
        <f t="shared" si="3"/>
        <v>17</v>
      </c>
      <c r="Q12" s="41">
        <f t="shared" si="3"/>
        <v>272386.40000000002</v>
      </c>
      <c r="R12" s="40">
        <f t="shared" si="3"/>
        <v>19</v>
      </c>
      <c r="S12" s="40">
        <f t="shared" si="3"/>
        <v>157882</v>
      </c>
    </row>
    <row r="13" spans="1:19" s="9" customFormat="1" ht="21" customHeight="1" x14ac:dyDescent="0.25">
      <c r="A13" s="10" t="s">
        <v>23</v>
      </c>
      <c r="B13" s="33">
        <f t="shared" si="2"/>
        <v>516</v>
      </c>
      <c r="C13" s="34">
        <f t="shared" si="2"/>
        <v>11357044.210000001</v>
      </c>
      <c r="D13" s="42">
        <f>[1]구기체육관!$E$5</f>
        <v>51</v>
      </c>
      <c r="E13" s="40">
        <f>[1]구기체육관!$H$5</f>
        <v>526689.4</v>
      </c>
      <c r="F13" s="40">
        <f>[1]구기체육관!$E$57</f>
        <v>4</v>
      </c>
      <c r="G13" s="40">
        <f>[1]구기체육관!$H$57</f>
        <v>114089</v>
      </c>
      <c r="H13" s="40">
        <f>[1]구기체육관!$E$62</f>
        <v>4</v>
      </c>
      <c r="I13" s="40">
        <f>[1]구기체육관!$H$62</f>
        <v>30683</v>
      </c>
      <c r="J13" s="40">
        <f>[1]구기체육관!$E$67</f>
        <v>5</v>
      </c>
      <c r="K13" s="40">
        <f>[1]구기체육관!$H$67</f>
        <v>334313</v>
      </c>
      <c r="L13" s="40">
        <f>[1]구기체육관!$E$73</f>
        <v>3</v>
      </c>
      <c r="M13" s="40">
        <f>[1]구기체육관!$H$73</f>
        <v>55000</v>
      </c>
      <c r="N13" s="40">
        <f>[1]구기체육관!$E$77</f>
        <v>6</v>
      </c>
      <c r="O13" s="40">
        <f>[1]구기체육관!$H$77</f>
        <v>31054</v>
      </c>
      <c r="P13" s="40">
        <f>[1]구기체육관!$E$84</f>
        <v>6</v>
      </c>
      <c r="Q13" s="41">
        <f>[1]구기체육관!$H$84</f>
        <v>135377.4</v>
      </c>
      <c r="R13" s="40">
        <f>[1]구기체육관!$E$91</f>
        <v>3</v>
      </c>
      <c r="S13" s="40">
        <f>[1]구기체육관!$H$91</f>
        <v>18586</v>
      </c>
    </row>
    <row r="14" spans="1:19" s="9" customFormat="1" ht="21" customHeight="1" x14ac:dyDescent="0.25">
      <c r="A14" s="10" t="s">
        <v>24</v>
      </c>
      <c r="B14" s="33">
        <f t="shared" si="2"/>
        <v>47</v>
      </c>
      <c r="C14" s="34">
        <f t="shared" si="2"/>
        <v>878475.65</v>
      </c>
      <c r="D14" s="42">
        <f>[1]투기체육관!$E$5</f>
        <v>2</v>
      </c>
      <c r="E14" s="40">
        <f>[1]투기체육관!$K$5</f>
        <v>16440</v>
      </c>
      <c r="F14" s="40">
        <f>[1]투기체육관!$E$8</f>
        <v>2</v>
      </c>
      <c r="G14" s="40">
        <f>[1]투기체육관!$K$8</f>
        <v>6893</v>
      </c>
      <c r="H14" s="40">
        <f>[1]투기체육관!$E$11</f>
        <v>4</v>
      </c>
      <c r="I14" s="40">
        <f>[1]투기체육관!$K$11</f>
        <v>5725</v>
      </c>
      <c r="J14" s="40">
        <f>[1]투기체육관!$E$16</f>
        <v>3</v>
      </c>
      <c r="K14" s="40">
        <f>[1]투기체육관!$K$16</f>
        <v>357431</v>
      </c>
      <c r="L14" s="40">
        <f>[1]투기체육관!$E$20</f>
        <v>1</v>
      </c>
      <c r="M14" s="40">
        <f>[1]투기체육관!$K$20</f>
        <v>1576</v>
      </c>
      <c r="N14" s="40"/>
      <c r="O14" s="40"/>
      <c r="P14" s="40"/>
      <c r="Q14" s="41"/>
      <c r="R14" s="40"/>
      <c r="S14" s="40"/>
    </row>
    <row r="15" spans="1:19" s="9" customFormat="1" ht="21" customHeight="1" x14ac:dyDescent="0.25">
      <c r="A15" s="10" t="s">
        <v>25</v>
      </c>
      <c r="B15" s="33">
        <f>SUM(D15,F15,H15,J15,L15,N15,P15,R15,B43,D43,F43,H43,J43,L43,N43,P43,R43)</f>
        <v>712</v>
      </c>
      <c r="C15" s="34">
        <f>SUM(E15,G15,I15,K15,M15,O15,Q15,S15,C43,E43,G43,I43,K43,M43,O43,Q43,S43)</f>
        <v>16817573.719999999</v>
      </c>
      <c r="D15" s="42">
        <f>[1]생활체육관!$D$6</f>
        <v>109</v>
      </c>
      <c r="E15" s="40">
        <f>[1]생활체육관!$G$6</f>
        <v>1114872.3999999999</v>
      </c>
      <c r="F15" s="40">
        <f>[1]생활체육관!$D$116</f>
        <v>30</v>
      </c>
      <c r="G15" s="40">
        <f>[1]생활체육관!$G$116</f>
        <v>398744.76</v>
      </c>
      <c r="H15" s="40">
        <f>[1]생활체육관!$D$147</f>
        <v>24</v>
      </c>
      <c r="I15" s="40">
        <f>[1]생활체육관!$G$147</f>
        <v>387494</v>
      </c>
      <c r="J15" s="40">
        <f>[1]생활체육관!$D$172</f>
        <v>36</v>
      </c>
      <c r="K15" s="40">
        <f>[1]생활체육관!$G$172</f>
        <v>1111617.2</v>
      </c>
      <c r="L15" s="40">
        <f>[1]생활체육관!$D$209</f>
        <v>20</v>
      </c>
      <c r="M15" s="40">
        <f>[1]생활체육관!$G$209</f>
        <v>124335.29999999999</v>
      </c>
      <c r="N15" s="40">
        <f>[1]생활체육관!$D$230</f>
        <v>15</v>
      </c>
      <c r="O15" s="40">
        <f>[1]생활체육관!$G$230</f>
        <v>290826.7</v>
      </c>
      <c r="P15" s="40">
        <f>[1]생활체육관!$D$246</f>
        <v>11</v>
      </c>
      <c r="Q15" s="41">
        <f>[1]생활체육관!$G$246</f>
        <v>137009</v>
      </c>
      <c r="R15" s="40">
        <f>[1]생활체육관!$D$258</f>
        <v>16</v>
      </c>
      <c r="S15" s="40">
        <f>[1]생활체육관!$G$258</f>
        <v>139296</v>
      </c>
    </row>
    <row r="16" spans="1:19" s="9" customFormat="1" ht="21" customHeight="1" x14ac:dyDescent="0.25">
      <c r="A16" s="10" t="s">
        <v>26</v>
      </c>
      <c r="B16" s="33">
        <f t="shared" si="2"/>
        <v>1892</v>
      </c>
      <c r="C16" s="34">
        <f>SUM(E16,G16,I16,K16,M16,O16,Q16,S16,C44,E44,G44,I44,K44,M44,O44,Q44,S44)</f>
        <v>9885489.4299999997</v>
      </c>
      <c r="D16" s="42">
        <f>[1]게이트볼장!$D$6</f>
        <v>25</v>
      </c>
      <c r="E16" s="40">
        <f>[1]게이트볼장!$J$6</f>
        <v>25714</v>
      </c>
      <c r="F16" s="40">
        <f>[1]게이트볼장!$D$32</f>
        <v>14</v>
      </c>
      <c r="G16" s="40">
        <f>[1]게이트볼장!$J$32</f>
        <v>16039</v>
      </c>
      <c r="H16" s="40">
        <f>[1]게이트볼장!$D$47</f>
        <v>3</v>
      </c>
      <c r="I16" s="40">
        <f>[1]게이트볼장!$J$47</f>
        <v>21581</v>
      </c>
      <c r="J16" s="40">
        <f>[1]게이트볼장!$D$51</f>
        <v>68</v>
      </c>
      <c r="K16" s="40">
        <f>[1]게이트볼장!$J$51</f>
        <v>224536</v>
      </c>
      <c r="L16" s="40">
        <f>[1]게이트볼장!$D$120</f>
        <v>28</v>
      </c>
      <c r="M16" s="40">
        <f>[1]게이트볼장!$J$120</f>
        <v>25096</v>
      </c>
      <c r="N16" s="40">
        <f>[1]게이트볼장!$D$149</f>
        <v>14</v>
      </c>
      <c r="O16" s="40">
        <f>[1]게이트볼장!$J$149</f>
        <v>306899.5</v>
      </c>
      <c r="P16" s="40">
        <f>[1]게이트볼장!$D$164</f>
        <v>23</v>
      </c>
      <c r="Q16" s="41">
        <f>[1]게이트볼장!$J$164</f>
        <v>29045</v>
      </c>
      <c r="R16" s="40">
        <f>[1]게이트볼장!$D$188</f>
        <v>15</v>
      </c>
      <c r="S16" s="40">
        <f>[1]게이트볼장!$J$188</f>
        <v>27590</v>
      </c>
    </row>
    <row r="17" spans="1:19" s="9" customFormat="1" ht="21" customHeight="1" x14ac:dyDescent="0.25">
      <c r="A17" s="10" t="s">
        <v>27</v>
      </c>
      <c r="B17" s="33">
        <f t="shared" si="2"/>
        <v>492</v>
      </c>
      <c r="C17" s="34">
        <f t="shared" si="2"/>
        <v>8377659.3000000007</v>
      </c>
      <c r="D17" s="42">
        <f>[1]수영장!$E$6</f>
        <v>101</v>
      </c>
      <c r="E17" s="40">
        <f>[1]수영장!$L$6</f>
        <v>769351.15000000014</v>
      </c>
      <c r="F17" s="40">
        <f>[1]수영장!$E$108</f>
        <v>26</v>
      </c>
      <c r="G17" s="40">
        <f>[1]수영장!$L$108</f>
        <v>348567</v>
      </c>
      <c r="H17" s="40">
        <f>[1]수영장!$E$135</f>
        <v>17</v>
      </c>
      <c r="I17" s="40">
        <f>[1]수영장!$L$135</f>
        <v>218204</v>
      </c>
      <c r="J17" s="40">
        <f>[1]수영장!$E$153</f>
        <v>24</v>
      </c>
      <c r="K17" s="40">
        <f>[1]수영장!$L$153</f>
        <v>581896.30000000005</v>
      </c>
      <c r="L17" s="40">
        <f>[1]수영장!$E$178</f>
        <v>10</v>
      </c>
      <c r="M17" s="40">
        <f>[1]수영장!$L$178</f>
        <v>86965.1</v>
      </c>
      <c r="N17" s="40">
        <f>[1]수영장!$E$189</f>
        <v>19</v>
      </c>
      <c r="O17" s="40">
        <f>[1]수영장!$L$189</f>
        <v>287566.25</v>
      </c>
      <c r="P17" s="40">
        <f>[1]수영장!$E$209</f>
        <v>12</v>
      </c>
      <c r="Q17" s="41">
        <f>[1]수영장!$L$209</f>
        <v>109772.7</v>
      </c>
      <c r="R17" s="40">
        <f>[1]수영장!$E$222</f>
        <v>8</v>
      </c>
      <c r="S17" s="40">
        <f>[1]수영장!$L$222</f>
        <v>58983</v>
      </c>
    </row>
    <row r="18" spans="1:19" s="9" customFormat="1" ht="21" customHeight="1" x14ac:dyDescent="0.25">
      <c r="A18" s="10" t="s">
        <v>28</v>
      </c>
      <c r="B18" s="33">
        <f t="shared" si="2"/>
        <v>182</v>
      </c>
      <c r="C18" s="34">
        <f t="shared" si="2"/>
        <v>2043676.1</v>
      </c>
      <c r="D18" s="42">
        <f>[1]롤러스케이트장!$C$6</f>
        <v>14</v>
      </c>
      <c r="E18" s="40">
        <f>[1]롤러스케이트장!$F$6</f>
        <v>61120</v>
      </c>
      <c r="F18" s="40">
        <f>[1]롤러스케이트장!$C$21</f>
        <v>13</v>
      </c>
      <c r="G18" s="40">
        <f>[1]롤러스케이트장!$F$21</f>
        <v>65240</v>
      </c>
      <c r="H18" s="40">
        <f>[1]롤러스케이트장!$C$35</f>
        <v>6</v>
      </c>
      <c r="I18" s="40">
        <f>[1]롤러스케이트장!$F$35</f>
        <v>40440</v>
      </c>
      <c r="J18" s="40">
        <f>[1]롤러스케이트장!$C$42</f>
        <v>5</v>
      </c>
      <c r="K18" s="40">
        <f>[1]롤러스케이트장!$F$42</f>
        <v>50288</v>
      </c>
      <c r="L18" s="40">
        <f>[1]롤러스케이트장!$C$48</f>
        <v>3</v>
      </c>
      <c r="M18" s="40">
        <f>[1]롤러스케이트장!$F$48</f>
        <v>32742</v>
      </c>
      <c r="N18" s="40">
        <f>[1]롤러스케이트장!$C$52</f>
        <v>2</v>
      </c>
      <c r="O18" s="40">
        <f>[1]롤러스케이트장!$F$52</f>
        <v>25727.599999999999</v>
      </c>
      <c r="P18" s="40">
        <f>[1]롤러스케이트장!$C$55</f>
        <v>2</v>
      </c>
      <c r="Q18" s="41">
        <f>[1]롤러스케이트장!$F$55</f>
        <v>18300</v>
      </c>
      <c r="R18" s="40">
        <f>[1]롤러스케이트장!$C$58</f>
        <v>9</v>
      </c>
      <c r="S18" s="40">
        <f>[1]롤러스케이트장!$F$58</f>
        <v>26659</v>
      </c>
    </row>
    <row r="19" spans="1:19" s="9" customFormat="1" ht="21" customHeight="1" x14ac:dyDescent="0.25">
      <c r="A19" s="10" t="s">
        <v>29</v>
      </c>
      <c r="B19" s="33">
        <f t="shared" si="2"/>
        <v>25</v>
      </c>
      <c r="C19" s="34">
        <f t="shared" si="2"/>
        <v>1051893</v>
      </c>
      <c r="D19" s="42"/>
      <c r="E19" s="40"/>
      <c r="F19" s="40">
        <v>1</v>
      </c>
      <c r="G19" s="40">
        <f>[1]사격장!$K$6</f>
        <v>6009</v>
      </c>
      <c r="H19" s="40">
        <v>1</v>
      </c>
      <c r="I19" s="40">
        <f>[1]사격장!$K$7</f>
        <v>191300</v>
      </c>
      <c r="J19" s="40">
        <v>1</v>
      </c>
      <c r="K19" s="40">
        <f>[1]사격장!$K$8</f>
        <v>95837</v>
      </c>
      <c r="L19" s="40"/>
      <c r="M19" s="40"/>
      <c r="N19" s="40"/>
      <c r="O19" s="40"/>
      <c r="P19" s="40">
        <v>1</v>
      </c>
      <c r="Q19" s="41">
        <f>[1]사격장!$K$9</f>
        <v>3700</v>
      </c>
      <c r="R19" s="40"/>
      <c r="S19" s="40"/>
    </row>
    <row r="20" spans="1:19" s="9" customFormat="1" ht="21" customHeight="1" x14ac:dyDescent="0.25">
      <c r="A20" s="10" t="s">
        <v>30</v>
      </c>
      <c r="B20" s="33">
        <f t="shared" si="2"/>
        <v>282</v>
      </c>
      <c r="C20" s="34">
        <f t="shared" si="2"/>
        <v>2845512.5</v>
      </c>
      <c r="D20" s="42">
        <f>[1]국궁장!$D$5</f>
        <v>8</v>
      </c>
      <c r="E20" s="40">
        <f>[1]국궁장!$I$5</f>
        <v>38873.5</v>
      </c>
      <c r="F20" s="40">
        <f>[1]국궁장!$D$14</f>
        <v>3</v>
      </c>
      <c r="G20" s="40">
        <f>[1]국궁장!$I$14</f>
        <v>11733</v>
      </c>
      <c r="H20" s="40">
        <f>[1]국궁장!$D$18</f>
        <v>3</v>
      </c>
      <c r="I20" s="40">
        <f>[1]국궁장!$I$18</f>
        <v>21186</v>
      </c>
      <c r="J20" s="40">
        <f>[1]국궁장!$D$22</f>
        <v>7</v>
      </c>
      <c r="K20" s="40">
        <f>[1]국궁장!$I$22</f>
        <v>85680</v>
      </c>
      <c r="L20" s="40">
        <f>[1]국궁장!$D$30</f>
        <v>3</v>
      </c>
      <c r="M20" s="40">
        <f>[1]국궁장!$I$30</f>
        <v>40891</v>
      </c>
      <c r="N20" s="40">
        <f>[1]국궁장!$D$34</f>
        <v>5</v>
      </c>
      <c r="O20" s="40">
        <f>[1]국궁장!$I$34</f>
        <v>42283</v>
      </c>
      <c r="P20" s="40">
        <f>[1]국궁장!$D$40</f>
        <v>4</v>
      </c>
      <c r="Q20" s="41">
        <f>[1]국궁장!$I$40</f>
        <v>49699</v>
      </c>
      <c r="R20" s="40">
        <f>[1]국궁장!$D$45</f>
        <v>3</v>
      </c>
      <c r="S20" s="40">
        <f>[1]국궁장!$I$45</f>
        <v>23717</v>
      </c>
    </row>
    <row r="21" spans="1:19" s="9" customFormat="1" ht="21" customHeight="1" x14ac:dyDescent="0.25">
      <c r="A21" s="10" t="s">
        <v>31</v>
      </c>
      <c r="B21" s="33">
        <f>SUM(D21,F21,H21,J21,L21,N21,P21,R21,B49,D49,F49,H49,J49,L49,N49,P49,R49)</f>
        <v>26</v>
      </c>
      <c r="C21" s="34">
        <f>SUM(E21,G21,I21,K21,M21,O21,Q21,S21,C49,E49,G49,I49,K49,M49,O49,Q49,S49)</f>
        <v>666569</v>
      </c>
      <c r="D21" s="42"/>
      <c r="E21" s="40"/>
      <c r="F21" s="40">
        <v>1</v>
      </c>
      <c r="G21" s="40">
        <f>[1]양궁장!$J$6</f>
        <v>20576</v>
      </c>
      <c r="H21" s="40">
        <f>[1]양궁장!$E$7</f>
        <v>2</v>
      </c>
      <c r="I21" s="40">
        <f>[1]양궁장!$J$7</f>
        <v>30891</v>
      </c>
      <c r="J21" s="40">
        <f>[1]양궁장!$E$10</f>
        <v>2</v>
      </c>
      <c r="K21" s="40">
        <f>[1]양궁장!$J$10</f>
        <v>13061</v>
      </c>
      <c r="L21" s="40">
        <f>[1]양궁장!$E$13</f>
        <v>2</v>
      </c>
      <c r="M21" s="43">
        <f>[1]양궁장!$J$13</f>
        <v>45109</v>
      </c>
      <c r="N21" s="40">
        <v>1</v>
      </c>
      <c r="O21" s="40">
        <f>[1]양궁장!$J$16</f>
        <v>4116</v>
      </c>
      <c r="P21" s="40">
        <v>1</v>
      </c>
      <c r="Q21" s="41">
        <f>[1]양궁장!$J$17</f>
        <v>103117</v>
      </c>
      <c r="R21" s="40"/>
      <c r="S21" s="40"/>
    </row>
    <row r="22" spans="1:19" s="9" customFormat="1" ht="21" customHeight="1" x14ac:dyDescent="0.25">
      <c r="A22" s="10" t="s">
        <v>32</v>
      </c>
      <c r="B22" s="33">
        <f t="shared" si="2"/>
        <v>22</v>
      </c>
      <c r="C22" s="34">
        <f t="shared" si="2"/>
        <v>1018336.9199999999</v>
      </c>
      <c r="D22" s="40"/>
      <c r="E22" s="40"/>
      <c r="F22" s="40">
        <f>[1]승마장!$E$6</f>
        <v>2</v>
      </c>
      <c r="G22" s="40">
        <f>[1]승마장!$L$6</f>
        <v>27381.119999999999</v>
      </c>
      <c r="H22" s="40">
        <f>[1]승마장!$E$9</f>
        <v>3</v>
      </c>
      <c r="I22" s="40">
        <f>[1]승마장!$L$9</f>
        <v>37049</v>
      </c>
      <c r="J22" s="40"/>
      <c r="K22" s="40"/>
      <c r="L22" s="40">
        <v>1</v>
      </c>
      <c r="M22" s="43">
        <f>[1]승마장!$L$13</f>
        <v>26084</v>
      </c>
      <c r="N22" s="40">
        <v>1</v>
      </c>
      <c r="O22" s="40">
        <f>[1]승마장!$L$14</f>
        <v>28991</v>
      </c>
      <c r="P22" s="40"/>
      <c r="Q22" s="41"/>
      <c r="R22" s="40"/>
      <c r="S22" s="40"/>
    </row>
    <row r="23" spans="1:19" s="9" customFormat="1" ht="21" customHeight="1" x14ac:dyDescent="0.25">
      <c r="A23" s="10" t="s">
        <v>33</v>
      </c>
      <c r="B23" s="33">
        <f t="shared" si="2"/>
        <v>94</v>
      </c>
      <c r="C23" s="34">
        <f t="shared" si="2"/>
        <v>1035121.8999999999</v>
      </c>
      <c r="D23" s="42">
        <f>[1]골프연습장!$E$6</f>
        <v>35</v>
      </c>
      <c r="E23" s="40">
        <f>[1]골프연습장!$J$6</f>
        <v>260081</v>
      </c>
      <c r="F23" s="40">
        <f>[1]골프연습장!$E$42</f>
        <v>8</v>
      </c>
      <c r="G23" s="40">
        <f>[1]골프연습장!$J$42</f>
        <v>4942</v>
      </c>
      <c r="H23" s="40"/>
      <c r="I23" s="40"/>
      <c r="J23" s="40">
        <f>[1]골프연습장!$E$51</f>
        <v>4</v>
      </c>
      <c r="K23" s="40">
        <f>[1]골프연습장!$J$51</f>
        <v>160634</v>
      </c>
      <c r="L23" s="40">
        <f>[1]골프연습장!$E$56</f>
        <v>2</v>
      </c>
      <c r="M23" s="40">
        <f>[1]골프연습장!$J$56</f>
        <v>30626</v>
      </c>
      <c r="N23" s="40"/>
      <c r="O23" s="40"/>
      <c r="P23" s="40"/>
      <c r="Q23" s="41"/>
      <c r="R23" s="40"/>
      <c r="S23" s="40"/>
    </row>
    <row r="24" spans="1:19" s="9" customFormat="1" ht="21" customHeight="1" x14ac:dyDescent="0.25">
      <c r="A24" s="10" t="s">
        <v>34</v>
      </c>
      <c r="B24" s="33">
        <f t="shared" si="2"/>
        <v>10</v>
      </c>
      <c r="C24" s="34">
        <f t="shared" si="2"/>
        <v>1197279</v>
      </c>
      <c r="D24" s="42"/>
      <c r="E24" s="40"/>
      <c r="F24" s="40">
        <v>1</v>
      </c>
      <c r="G24" s="40">
        <f>[1]조정카누장!$J$6</f>
        <v>25252</v>
      </c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0"/>
      <c r="S24" s="40"/>
    </row>
    <row r="25" spans="1:19" s="9" customFormat="1" ht="21" customHeight="1" x14ac:dyDescent="0.25">
      <c r="A25" s="10" t="s">
        <v>35</v>
      </c>
      <c r="B25" s="33">
        <f t="shared" si="2"/>
        <v>16</v>
      </c>
      <c r="C25" s="34">
        <f t="shared" si="2"/>
        <v>316758</v>
      </c>
      <c r="D25" s="42"/>
      <c r="E25" s="40"/>
      <c r="F25" s="40">
        <v>1</v>
      </c>
      <c r="G25" s="40">
        <f>[1]요트장!$J$6</f>
        <v>138561</v>
      </c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0"/>
      <c r="S25" s="40"/>
    </row>
    <row r="26" spans="1:19" s="9" customFormat="1" ht="21" customHeight="1" x14ac:dyDescent="0.25">
      <c r="A26" s="12" t="s">
        <v>36</v>
      </c>
      <c r="B26" s="33">
        <f t="shared" si="2"/>
        <v>33</v>
      </c>
      <c r="C26" s="34">
        <f t="shared" si="2"/>
        <v>1552045</v>
      </c>
      <c r="D26" s="44">
        <f>[1]빙상장!$E$6</f>
        <v>3</v>
      </c>
      <c r="E26" s="45">
        <f>[1]빙상장!$H$6</f>
        <v>36540</v>
      </c>
      <c r="F26" s="45">
        <v>2</v>
      </c>
      <c r="G26" s="45">
        <f>[1]빙상장!$H$10</f>
        <v>116524</v>
      </c>
      <c r="H26" s="45">
        <v>1</v>
      </c>
      <c r="I26" s="45">
        <f>[1]빙상장!$H$13</f>
        <v>11283</v>
      </c>
      <c r="J26" s="45">
        <v>1</v>
      </c>
      <c r="K26" s="46">
        <v>441659</v>
      </c>
      <c r="L26" s="45">
        <v>1</v>
      </c>
      <c r="M26" s="46"/>
      <c r="N26" s="45">
        <v>1</v>
      </c>
      <c r="O26" s="45">
        <f>[1]빙상장!$H$16</f>
        <v>13439</v>
      </c>
      <c r="P26" s="45"/>
      <c r="Q26" s="47"/>
      <c r="R26" s="45"/>
      <c r="S26" s="45"/>
    </row>
    <row r="27" spans="1:19" s="9" customFormat="1" ht="21" customHeight="1" x14ac:dyDescent="0.25">
      <c r="A27" s="13" t="s">
        <v>37</v>
      </c>
      <c r="B27" s="33">
        <f t="shared" si="2"/>
        <v>4</v>
      </c>
      <c r="C27" s="34">
        <f t="shared" si="2"/>
        <v>462499.9</v>
      </c>
      <c r="D27" s="42"/>
      <c r="E27" s="40"/>
      <c r="F27" s="40"/>
      <c r="G27" s="40"/>
      <c r="H27" s="40"/>
      <c r="I27" s="40"/>
      <c r="J27" s="40"/>
      <c r="K27" s="40"/>
      <c r="L27" s="40"/>
      <c r="M27" s="43"/>
      <c r="N27" s="40"/>
      <c r="O27" s="40"/>
      <c r="P27" s="40"/>
      <c r="Q27" s="41"/>
      <c r="R27" s="40"/>
      <c r="S27" s="40"/>
    </row>
    <row r="28" spans="1:19" s="9" customFormat="1" ht="21" customHeight="1" thickBot="1" x14ac:dyDescent="0.3">
      <c r="A28" s="14" t="s">
        <v>38</v>
      </c>
      <c r="B28" s="48">
        <f>SUM(D28,F28,H28,J28,L28,N28,P28,R28,B56,D56,F56,H56,J56,L56,N56,P56,R56)</f>
        <v>1267</v>
      </c>
      <c r="C28" s="49">
        <f>SUM(E28,G28,I28,K28,M28,O28,Q28,S28,C56,E56,G56,I56,K56,M56,O56,Q56,S56)</f>
        <v>16070778.040999999</v>
      </c>
      <c r="D28" s="50">
        <f>'[1]기타 체육시설'!$E$6</f>
        <v>56</v>
      </c>
      <c r="E28" s="51">
        <f>'[1]기타 체육시설'!$G$6</f>
        <v>524840</v>
      </c>
      <c r="F28" s="51">
        <f>'[1]기타 체육시설'!$E$63</f>
        <v>107</v>
      </c>
      <c r="G28" s="51">
        <f>'[1]기타 체육시설'!$G$63</f>
        <v>393061.5</v>
      </c>
      <c r="H28" s="51">
        <f>'[1]기타 체육시설'!$E$171</f>
        <v>42</v>
      </c>
      <c r="I28" s="51">
        <f>'[1]기타 체육시설'!$G$171</f>
        <v>498037</v>
      </c>
      <c r="J28" s="51">
        <f>'[1]기타 체육시설'!$E$214</f>
        <v>20</v>
      </c>
      <c r="K28" s="51">
        <f>'[1]기타 체육시설'!$G$214</f>
        <v>1049513.8999999999</v>
      </c>
      <c r="L28" s="51">
        <f>'[1]기타 체육시설'!$E$235</f>
        <v>27</v>
      </c>
      <c r="M28" s="51">
        <f>'[1]기타 체육시설'!$G$235</f>
        <v>257272</v>
      </c>
      <c r="N28" s="51">
        <f>'[1]기타 체육시설'!$E$263</f>
        <v>10</v>
      </c>
      <c r="O28" s="51">
        <f>'[1]기타 체육시설'!$G$263</f>
        <v>122751</v>
      </c>
      <c r="P28" s="51">
        <f>'[1]기타 체육시설'!$E$274</f>
        <v>33</v>
      </c>
      <c r="Q28" s="52">
        <f>'[1]기타 체육시설'!$G$274</f>
        <v>56600</v>
      </c>
      <c r="R28" s="51">
        <f>'[1]기타 체육시설'!$E$308</f>
        <v>9</v>
      </c>
      <c r="S28" s="51">
        <f>'[1]기타 체육시설'!$G$308</f>
        <v>46606</v>
      </c>
    </row>
    <row r="29" spans="1:19" s="3" customFormat="1" ht="22.15" customHeight="1" x14ac:dyDescent="0.25">
      <c r="A29" s="66" t="s">
        <v>0</v>
      </c>
      <c r="B29" s="67" t="s">
        <v>39</v>
      </c>
      <c r="C29" s="68"/>
      <c r="D29" s="59" t="s">
        <v>40</v>
      </c>
      <c r="E29" s="60"/>
      <c r="F29" s="59" t="s">
        <v>41</v>
      </c>
      <c r="G29" s="60"/>
      <c r="H29" s="59" t="s">
        <v>42</v>
      </c>
      <c r="I29" s="60"/>
      <c r="J29" s="59" t="s">
        <v>43</v>
      </c>
      <c r="K29" s="60"/>
      <c r="L29" s="59" t="s">
        <v>44</v>
      </c>
      <c r="M29" s="60"/>
      <c r="N29" s="59" t="s">
        <v>45</v>
      </c>
      <c r="O29" s="60"/>
      <c r="P29" s="59" t="s">
        <v>46</v>
      </c>
      <c r="Q29" s="60"/>
      <c r="R29" s="59" t="s">
        <v>47</v>
      </c>
      <c r="S29" s="60"/>
    </row>
    <row r="30" spans="1:19" s="3" customFormat="1" ht="22.15" customHeight="1" x14ac:dyDescent="0.25">
      <c r="A30" s="66"/>
      <c r="B30" s="15" t="s">
        <v>10</v>
      </c>
      <c r="C30" s="15" t="s">
        <v>11</v>
      </c>
      <c r="D30" s="15" t="s">
        <v>10</v>
      </c>
      <c r="E30" s="15" t="s">
        <v>11</v>
      </c>
      <c r="F30" s="15" t="s">
        <v>10</v>
      </c>
      <c r="G30" s="15" t="s">
        <v>11</v>
      </c>
      <c r="H30" s="15" t="s">
        <v>10</v>
      </c>
      <c r="I30" s="15" t="s">
        <v>11</v>
      </c>
      <c r="J30" s="15" t="s">
        <v>10</v>
      </c>
      <c r="K30" s="15" t="s">
        <v>11</v>
      </c>
      <c r="L30" s="15" t="s">
        <v>12</v>
      </c>
      <c r="M30" s="15" t="s">
        <v>11</v>
      </c>
      <c r="N30" s="15" t="s">
        <v>10</v>
      </c>
      <c r="O30" s="15" t="s">
        <v>11</v>
      </c>
      <c r="P30" s="15" t="s">
        <v>10</v>
      </c>
      <c r="Q30" s="15" t="s">
        <v>11</v>
      </c>
      <c r="R30" s="15" t="s">
        <v>10</v>
      </c>
      <c r="S30" s="15" t="s">
        <v>11</v>
      </c>
    </row>
    <row r="31" spans="1:19" s="7" customFormat="1" ht="22.15" customHeight="1" x14ac:dyDescent="0.25">
      <c r="A31" s="16" t="s">
        <v>13</v>
      </c>
      <c r="B31" s="32">
        <f>SUM(B32:B40,B44:B56)</f>
        <v>5292</v>
      </c>
      <c r="C31" s="32">
        <f t="shared" ref="C31" si="4">SUM(C32:C40,C44:C56)</f>
        <v>55946603.730000004</v>
      </c>
      <c r="D31" s="32">
        <f>SUM(D32:D40,D44:D56)</f>
        <v>2806</v>
      </c>
      <c r="E31" s="32">
        <f>SUM(E32:E40,E44:E56)</f>
        <v>15318629.860000001</v>
      </c>
      <c r="F31" s="32">
        <f t="shared" ref="F31:H31" si="5">SUM(F32:F40,F44:F56)</f>
        <v>2409</v>
      </c>
      <c r="G31" s="32">
        <f t="shared" si="5"/>
        <v>10674334.231000001</v>
      </c>
      <c r="H31" s="32">
        <f t="shared" si="5"/>
        <v>1829</v>
      </c>
      <c r="I31" s="32">
        <f>SUM(I32:I40,I44:I56)</f>
        <v>10047869.630000001</v>
      </c>
      <c r="J31" s="32">
        <f t="shared" ref="J31:K31" si="6">SUM(J32:J40,J44:J56)</f>
        <v>1291</v>
      </c>
      <c r="K31" s="32">
        <f t="shared" si="6"/>
        <v>12377529.280000001</v>
      </c>
      <c r="L31" s="32">
        <f>SUM(L32:L40,L44:L56)</f>
        <v>3753</v>
      </c>
      <c r="M31" s="32">
        <f>SUM(M32:M40,M44:M56)</f>
        <v>19677057.34</v>
      </c>
      <c r="N31" s="32">
        <f t="shared" ref="N31:S31" si="7">SUM(N32:N40,N44:N56)</f>
        <v>3654</v>
      </c>
      <c r="O31" s="32">
        <f t="shared" si="7"/>
        <v>12702012.549999999</v>
      </c>
      <c r="P31" s="32">
        <f t="shared" si="7"/>
        <v>3109</v>
      </c>
      <c r="Q31" s="32">
        <f t="shared" si="7"/>
        <v>18926165.460000001</v>
      </c>
      <c r="R31" s="32">
        <f t="shared" si="7"/>
        <v>634</v>
      </c>
      <c r="S31" s="32">
        <f t="shared" si="7"/>
        <v>3638168</v>
      </c>
    </row>
    <row r="32" spans="1:19" s="9" customFormat="1" ht="21" customHeight="1" x14ac:dyDescent="0.25">
      <c r="A32" s="17" t="s">
        <v>14</v>
      </c>
      <c r="B32" s="53">
        <f>[1]육상경기장!$E$38</f>
        <v>43</v>
      </c>
      <c r="C32" s="53">
        <f>[1]육상경기장!$L$38</f>
        <v>4433450.0600000005</v>
      </c>
      <c r="D32" s="54">
        <f>[1]육상경기장!$E$82</f>
        <v>33</v>
      </c>
      <c r="E32" s="54">
        <f>[1]육상경기장!$L$82</f>
        <v>1837713</v>
      </c>
      <c r="F32" s="53">
        <f>[1]육상경기장!$E$117</f>
        <v>16</v>
      </c>
      <c r="G32" s="53">
        <f>[1]육상경기장!$L$117</f>
        <v>932868</v>
      </c>
      <c r="H32" s="53">
        <f>[1]육상경기장!$E$134</f>
        <v>17</v>
      </c>
      <c r="I32" s="53">
        <f>[1]육상경기장!$L$134</f>
        <v>2108110</v>
      </c>
      <c r="J32" s="53">
        <f>[1]육상경기장!$E$152</f>
        <v>15</v>
      </c>
      <c r="K32" s="53">
        <f>[1]육상경기장!$L$152</f>
        <v>1251731</v>
      </c>
      <c r="L32" s="53">
        <f>[1]육상경기장!$E$168</f>
        <v>28</v>
      </c>
      <c r="M32" s="53">
        <f>[1]육상경기장!$L$168</f>
        <v>1973739</v>
      </c>
      <c r="N32" s="53">
        <f>[1]육상경기장!$E$197</f>
        <v>32</v>
      </c>
      <c r="O32" s="53">
        <f>[1]육상경기장!$L$197</f>
        <v>2005772</v>
      </c>
      <c r="P32" s="53">
        <f>[1]육상경기장!$E$230</f>
        <v>30</v>
      </c>
      <c r="Q32" s="53">
        <f>[1]육상경기장!$L$230</f>
        <v>2392738.9</v>
      </c>
      <c r="R32" s="53">
        <f>[1]육상경기장!$E$261</f>
        <v>14</v>
      </c>
      <c r="S32" s="53">
        <f>[1]육상경기장!$L$261</f>
        <v>695144</v>
      </c>
    </row>
    <row r="33" spans="1:19" s="9" customFormat="1" ht="21" customHeight="1" x14ac:dyDescent="0.25">
      <c r="A33" s="18" t="s">
        <v>15</v>
      </c>
      <c r="B33" s="40">
        <f>[1]축구장!$E$258</f>
        <v>265</v>
      </c>
      <c r="C33" s="40">
        <f>[1]축구장!$I$258</f>
        <v>9006130.370000001</v>
      </c>
      <c r="D33" s="40">
        <f>[1]축구장!$E$524</f>
        <v>74</v>
      </c>
      <c r="E33" s="40">
        <f>[1]축구장!$I$524</f>
        <v>2039189</v>
      </c>
      <c r="F33" s="40">
        <f>[1]축구장!$E$599</f>
        <v>39</v>
      </c>
      <c r="G33" s="40">
        <f>[1]축구장!$I$599</f>
        <v>1159463</v>
      </c>
      <c r="H33" s="40">
        <f>[1]축구장!$E$639</f>
        <v>30</v>
      </c>
      <c r="I33" s="40">
        <f>[1]축구장!$I$639</f>
        <v>985639</v>
      </c>
      <c r="J33" s="40">
        <f>[1]축구장!$E$670</f>
        <v>107</v>
      </c>
      <c r="K33" s="40">
        <f>[1]축구장!$I$670</f>
        <v>3304972</v>
      </c>
      <c r="L33" s="40">
        <f>[1]축구장!$E$778</f>
        <v>86</v>
      </c>
      <c r="M33" s="40">
        <f>[1]축구장!$I$778</f>
        <v>2843611</v>
      </c>
      <c r="N33" s="40">
        <f>[1]축구장!$E$865</f>
        <v>74</v>
      </c>
      <c r="O33" s="40">
        <f>[1]축구장!$I$865</f>
        <v>2266983</v>
      </c>
      <c r="P33" s="40">
        <f>[1]축구장!$E$940</f>
        <v>156</v>
      </c>
      <c r="Q33" s="40">
        <f>[1]축구장!$I$940</f>
        <v>4122167.1</v>
      </c>
      <c r="R33" s="40">
        <f>[1]축구장!$E$1097</f>
        <v>21</v>
      </c>
      <c r="S33" s="40">
        <f>[1]축구장!$I$1097</f>
        <v>705224</v>
      </c>
    </row>
    <row r="34" spans="1:19" s="9" customFormat="1" ht="21" customHeight="1" x14ac:dyDescent="0.25">
      <c r="A34" s="18" t="s">
        <v>16</v>
      </c>
      <c r="B34" s="40">
        <f>[1]하키장!$E$15</f>
        <v>3</v>
      </c>
      <c r="C34" s="40">
        <f>[1]하키장!$J$15</f>
        <v>23242</v>
      </c>
      <c r="D34" s="40">
        <f>[1]하키장!$E$19</f>
        <v>2</v>
      </c>
      <c r="E34" s="40">
        <f>[1]하키장!$J$19</f>
        <v>38157</v>
      </c>
      <c r="F34" s="40">
        <f>[1]하키장!$E$22</f>
        <v>2</v>
      </c>
      <c r="G34" s="40">
        <f>[1]하키장!$J$24</f>
        <v>31340</v>
      </c>
      <c r="H34" s="40">
        <f>[1]하키장!$E$25</f>
        <v>2</v>
      </c>
      <c r="I34" s="40">
        <f>[1]하키장!$J$25</f>
        <v>33008</v>
      </c>
      <c r="J34" s="40"/>
      <c r="K34" s="40"/>
      <c r="L34" s="40">
        <f>[1]하키장!$E$28</f>
        <v>2</v>
      </c>
      <c r="M34" s="40">
        <f>[1]하키장!$J$28</f>
        <v>221560</v>
      </c>
      <c r="N34" s="40"/>
      <c r="O34" s="40"/>
      <c r="P34" s="40">
        <f>[1]하키장!$E$31</f>
        <v>1</v>
      </c>
      <c r="Q34" s="40">
        <f>[1]하키장!$J$32</f>
        <v>32725</v>
      </c>
      <c r="R34" s="40"/>
      <c r="S34" s="40"/>
    </row>
    <row r="35" spans="1:19" s="9" customFormat="1" ht="21" customHeight="1" x14ac:dyDescent="0.25">
      <c r="A35" s="18" t="s">
        <v>17</v>
      </c>
      <c r="B35" s="40">
        <f>[1]야구장!$E$91</f>
        <v>78</v>
      </c>
      <c r="C35" s="40">
        <f>[1]야구장!$J$91</f>
        <v>1785577.6</v>
      </c>
      <c r="D35" s="40">
        <f>[1]야구장!$E$170</f>
        <v>25</v>
      </c>
      <c r="E35" s="40">
        <f>[1]야구장!$J$170</f>
        <v>738142</v>
      </c>
      <c r="F35" s="40">
        <f>[1]야구장!$E$202</f>
        <v>13</v>
      </c>
      <c r="G35" s="40">
        <f>[1]야구장!$J$202</f>
        <v>1260495</v>
      </c>
      <c r="H35" s="40">
        <f>[1]야구장!$E$216</f>
        <v>23</v>
      </c>
      <c r="I35" s="40">
        <f>[1]야구장!$J$216</f>
        <v>460261</v>
      </c>
      <c r="J35" s="40">
        <f>[1]야구장!$E$240</f>
        <v>25</v>
      </c>
      <c r="K35" s="40">
        <f>[1]야구장!$J$240</f>
        <v>503266</v>
      </c>
      <c r="L35" s="40">
        <f>[1]야구장!$E$266</f>
        <v>32</v>
      </c>
      <c r="M35" s="40">
        <f>[1]야구장!$J$266</f>
        <v>1456516</v>
      </c>
      <c r="N35" s="40">
        <f>[1]야구장!$E$299</f>
        <v>32</v>
      </c>
      <c r="O35" s="40">
        <f>[1]야구장!$J$299</f>
        <v>761176</v>
      </c>
      <c r="P35" s="40">
        <f>[1]야구장!$E$332</f>
        <v>36</v>
      </c>
      <c r="Q35" s="40">
        <f>[1]야구장!$J$332</f>
        <v>1000770</v>
      </c>
      <c r="R35" s="40">
        <f>[1]야구장!$E$369</f>
        <v>8</v>
      </c>
      <c r="S35" s="40">
        <f>[1]야구장!$J$369</f>
        <v>234659</v>
      </c>
    </row>
    <row r="36" spans="1:19" s="9" customFormat="1" ht="21" customHeight="1" x14ac:dyDescent="0.25">
      <c r="A36" s="18" t="s">
        <v>18</v>
      </c>
      <c r="B36" s="40">
        <v>1</v>
      </c>
      <c r="C36" s="40">
        <f>[1]싸이클경기장!$K$11</f>
        <v>25456</v>
      </c>
      <c r="D36" s="40">
        <f>[1]싸이클경기장!$D$12</f>
        <v>1</v>
      </c>
      <c r="E36" s="40">
        <f>[1]싸이클경기장!$K$12</f>
        <v>82346</v>
      </c>
      <c r="F36" s="40">
        <v>1</v>
      </c>
      <c r="G36" s="40">
        <f>[1]싸이클경기장!$K$14</f>
        <v>64948</v>
      </c>
      <c r="H36" s="40"/>
      <c r="I36" s="40"/>
      <c r="J36" s="40">
        <v>1</v>
      </c>
      <c r="K36" s="40">
        <f>[1]싸이클경기장!$K$15</f>
        <v>33013</v>
      </c>
      <c r="L36" s="40">
        <v>1</v>
      </c>
      <c r="M36" s="40">
        <f>[1]싸이클경기장!$K$16</f>
        <v>28017</v>
      </c>
      <c r="N36" s="40"/>
      <c r="O36" s="40"/>
      <c r="P36" s="40">
        <v>1</v>
      </c>
      <c r="Q36" s="40">
        <f>[1]싸이클경기장!$K$17</f>
        <v>50500</v>
      </c>
      <c r="R36" s="40"/>
      <c r="S36" s="40"/>
    </row>
    <row r="37" spans="1:19" s="9" customFormat="1" ht="21" customHeight="1" x14ac:dyDescent="0.25">
      <c r="A37" s="18" t="s">
        <v>19</v>
      </c>
      <c r="B37" s="40">
        <f>[1]테니스장!$E$239</f>
        <v>214</v>
      </c>
      <c r="C37" s="40">
        <f>[1]테니스장!$K$239</f>
        <v>1676054.32</v>
      </c>
      <c r="D37" s="40">
        <f>[1]테니스장!$E$454</f>
        <v>76</v>
      </c>
      <c r="E37" s="40">
        <f>[1]테니스장!$K$454</f>
        <v>958476.9</v>
      </c>
      <c r="F37" s="40">
        <f>[1]테니스장!$E$531</f>
        <v>33</v>
      </c>
      <c r="G37" s="40">
        <f>[1]테니스장!$K$531</f>
        <v>695903.56</v>
      </c>
      <c r="H37" s="40">
        <f>[1]테니스장!$E$565</f>
        <v>34</v>
      </c>
      <c r="I37" s="40">
        <f>[1]테니스장!$K$565</f>
        <v>651671</v>
      </c>
      <c r="J37" s="40">
        <f>[1]테니스장!$E$600</f>
        <v>57</v>
      </c>
      <c r="K37" s="40">
        <f>[1]테니스장!$K$600</f>
        <v>1067273</v>
      </c>
      <c r="L37" s="40">
        <f>[1]테니스장!$E$658</f>
        <v>46</v>
      </c>
      <c r="M37" s="40">
        <f>[1]테니스장!$K$658</f>
        <v>548650.78</v>
      </c>
      <c r="N37" s="40">
        <f>[1]테니스장!$E$705</f>
        <v>61</v>
      </c>
      <c r="O37" s="40">
        <f>[1]테니스장!$K$705</f>
        <v>771484.2</v>
      </c>
      <c r="P37" s="40">
        <f>[1]테니스장!$E$767</f>
        <v>102</v>
      </c>
      <c r="Q37" s="40">
        <f>[1]테니스장!$K$767</f>
        <v>809548.6</v>
      </c>
      <c r="R37" s="40">
        <f>[1]테니스장!$E$870</f>
        <v>7</v>
      </c>
      <c r="S37" s="40">
        <f>[1]테니스장!$K$870</f>
        <v>54030</v>
      </c>
    </row>
    <row r="38" spans="1:19" s="9" customFormat="1" ht="21" customHeight="1" x14ac:dyDescent="0.25">
      <c r="A38" s="18" t="s">
        <v>20</v>
      </c>
      <c r="B38" s="40">
        <f>[1]씨름장!$E$16</f>
        <v>16</v>
      </c>
      <c r="C38" s="40">
        <f>[1]씨름장!$H$16</f>
        <v>203826.92</v>
      </c>
      <c r="D38" s="40">
        <f>[1]씨름장!$E$33</f>
        <v>4</v>
      </c>
      <c r="E38" s="40">
        <f>[1]씨름장!$H$33</f>
        <v>9076</v>
      </c>
      <c r="F38" s="40">
        <f>[1]씨름장!$E$38</f>
        <v>6</v>
      </c>
      <c r="G38" s="40">
        <f>[1]씨름장!$H$38</f>
        <v>263172.88</v>
      </c>
      <c r="H38" s="40">
        <f>[1]씨름장!$E$45</f>
        <v>2</v>
      </c>
      <c r="I38" s="40">
        <f>[1]씨름장!$H$45</f>
        <v>3388</v>
      </c>
      <c r="J38" s="40">
        <f>[1]씨름장!$E$48</f>
        <v>8</v>
      </c>
      <c r="K38" s="40">
        <f>[1]씨름장!$H$48</f>
        <v>1384</v>
      </c>
      <c r="L38" s="40">
        <f>[1]씨름장!$E$57</f>
        <v>11</v>
      </c>
      <c r="M38" s="40">
        <f>[1]씨름장!$H$57</f>
        <v>10904</v>
      </c>
      <c r="N38" s="45">
        <f>[1]씨름장!$E$69</f>
        <v>10</v>
      </c>
      <c r="O38" s="40">
        <f>[1]씨름장!$H$69</f>
        <v>12618</v>
      </c>
      <c r="P38" s="40">
        <f>[1]씨름장!$E$80</f>
        <v>7</v>
      </c>
      <c r="Q38" s="40">
        <f>[1]씨름장!$H$80</f>
        <v>99130</v>
      </c>
      <c r="R38" s="40">
        <v>1</v>
      </c>
      <c r="S38" s="40">
        <f>[1]씨름장!$H$88</f>
        <v>1950</v>
      </c>
    </row>
    <row r="39" spans="1:19" s="9" customFormat="1" ht="21" customHeight="1" x14ac:dyDescent="0.25">
      <c r="A39" s="19" t="s">
        <v>21</v>
      </c>
      <c r="B39" s="40">
        <v>3259</v>
      </c>
      <c r="C39" s="40">
        <v>17323345</v>
      </c>
      <c r="D39" s="55">
        <v>2050</v>
      </c>
      <c r="E39" s="55">
        <v>2875283</v>
      </c>
      <c r="F39" s="40">
        <v>2014</v>
      </c>
      <c r="G39" s="40">
        <v>1876245</v>
      </c>
      <c r="H39" s="40">
        <v>1342</v>
      </c>
      <c r="I39" s="40">
        <v>1876245</v>
      </c>
      <c r="J39" s="40">
        <v>766</v>
      </c>
      <c r="K39" s="40">
        <v>1663420</v>
      </c>
      <c r="L39" s="40">
        <v>3094</v>
      </c>
      <c r="M39" s="40">
        <v>4710894</v>
      </c>
      <c r="N39" s="55">
        <v>3136</v>
      </c>
      <c r="O39" s="40">
        <v>2858490</v>
      </c>
      <c r="P39" s="40">
        <v>2180</v>
      </c>
      <c r="Q39" s="40">
        <v>2819547</v>
      </c>
      <c r="R39" s="40">
        <v>487</v>
      </c>
      <c r="S39" s="40">
        <v>891709</v>
      </c>
    </row>
    <row r="40" spans="1:19" s="9" customFormat="1" ht="21" customHeight="1" x14ac:dyDescent="0.25">
      <c r="A40" s="18" t="s">
        <v>22</v>
      </c>
      <c r="B40" s="40">
        <f>SUM(B41:B43)</f>
        <v>326</v>
      </c>
      <c r="C40" s="40">
        <f t="shared" ref="C40" si="8">SUM(C41:C43)</f>
        <v>8697080.1699999999</v>
      </c>
      <c r="D40" s="40">
        <f>SUM(D41:D43)</f>
        <v>97</v>
      </c>
      <c r="E40" s="40">
        <f>SUM(E41:E43)</f>
        <v>2033725.4</v>
      </c>
      <c r="F40" s="40">
        <f t="shared" ref="F40:L40" si="9">SUM(F41:F43)</f>
        <v>45</v>
      </c>
      <c r="G40" s="40">
        <f t="shared" si="9"/>
        <v>956476</v>
      </c>
      <c r="H40" s="40">
        <f t="shared" si="9"/>
        <v>74</v>
      </c>
      <c r="I40" s="40">
        <f t="shared" si="9"/>
        <v>1961153</v>
      </c>
      <c r="J40" s="40">
        <f t="shared" si="9"/>
        <v>86</v>
      </c>
      <c r="K40" s="40">
        <f t="shared" si="9"/>
        <v>1936233.8</v>
      </c>
      <c r="L40" s="40">
        <f t="shared" si="9"/>
        <v>78</v>
      </c>
      <c r="M40" s="40">
        <f>SUM(M41:M43)</f>
        <v>2366597.6</v>
      </c>
      <c r="N40" s="54">
        <f t="shared" ref="N40" si="10">SUM(N41:N43)</f>
        <v>80</v>
      </c>
      <c r="O40" s="40">
        <f>SUM(O41:O43)</f>
        <v>1536719.35</v>
      </c>
      <c r="P40" s="40">
        <f t="shared" ref="P40:S40" si="11">SUM(P41:P43)</f>
        <v>107</v>
      </c>
      <c r="Q40" s="40">
        <f t="shared" si="11"/>
        <v>4012672.1</v>
      </c>
      <c r="R40" s="40">
        <f t="shared" si="11"/>
        <v>27</v>
      </c>
      <c r="S40" s="40">
        <f t="shared" si="11"/>
        <v>214384</v>
      </c>
    </row>
    <row r="41" spans="1:19" s="9" customFormat="1" ht="21" customHeight="1" x14ac:dyDescent="0.25">
      <c r="A41" s="18" t="s">
        <v>23</v>
      </c>
      <c r="B41" s="40">
        <f>[1]구기체육관!$E$95</f>
        <v>174</v>
      </c>
      <c r="C41" s="40">
        <f>[1]구기체육관!$H$95</f>
        <v>4184437.81</v>
      </c>
      <c r="D41" s="40">
        <f>[1]구기체육관!$E$270</f>
        <v>39</v>
      </c>
      <c r="E41" s="40">
        <f>[1]구기체육관!$H$270</f>
        <v>1136912</v>
      </c>
      <c r="F41" s="40">
        <f>[1]구기체육관!$E$310</f>
        <v>14</v>
      </c>
      <c r="G41" s="40">
        <f>[1]구기체육관!$H$310</f>
        <v>240572</v>
      </c>
      <c r="H41" s="40">
        <f>[1]구기체육관!$E$325</f>
        <v>40</v>
      </c>
      <c r="I41" s="40">
        <f>[1]구기체육관!$H$325</f>
        <v>930296</v>
      </c>
      <c r="J41" s="40">
        <f>[1]구기체육관!$E$366</f>
        <v>29</v>
      </c>
      <c r="K41" s="40">
        <f>[1]구기체육관!$H$366</f>
        <v>931859.4</v>
      </c>
      <c r="L41" s="40">
        <f>[1]구기체육관!$E$396</f>
        <v>38</v>
      </c>
      <c r="M41" s="40">
        <f>[1]구기체육관!$H$396</f>
        <v>790168.3</v>
      </c>
      <c r="N41" s="40">
        <f>[1]구기체육관!$E$435</f>
        <v>29</v>
      </c>
      <c r="O41" s="40">
        <f>[1]구기체육관!$H$435</f>
        <v>504740.8</v>
      </c>
      <c r="P41" s="40">
        <f>[1]구기체육관!$E$465</f>
        <v>53</v>
      </c>
      <c r="Q41" s="40">
        <f>[1]구기체육관!$H$465</f>
        <v>1228203.1000000001</v>
      </c>
      <c r="R41" s="40">
        <f>[1]구기체육관!$E$519</f>
        <v>18</v>
      </c>
      <c r="S41" s="40">
        <f>[1]구기체육관!$H$519</f>
        <v>164063</v>
      </c>
    </row>
    <row r="42" spans="1:19" s="9" customFormat="1" ht="21" customHeight="1" x14ac:dyDescent="0.25">
      <c r="A42" s="18" t="s">
        <v>24</v>
      </c>
      <c r="B42" s="40">
        <f>[1]투기체육관!$E$22</f>
        <v>6</v>
      </c>
      <c r="C42" s="40">
        <f>[1]투기체육관!$K$22</f>
        <v>21877.200000000001</v>
      </c>
      <c r="D42" s="40">
        <f>[1]투기체육관!$E$29</f>
        <v>9</v>
      </c>
      <c r="E42" s="40">
        <f>[1]투기체육관!$K$29</f>
        <v>98301</v>
      </c>
      <c r="F42" s="40">
        <f>[1]투기체육관!$E$39</f>
        <v>3</v>
      </c>
      <c r="G42" s="40">
        <f>[1]투기체육관!$K$39</f>
        <v>18623</v>
      </c>
      <c r="H42" s="40">
        <f>[1]투기체육관!E43</f>
        <v>1</v>
      </c>
      <c r="I42" s="40">
        <f>[1]투기체육관!$K$43</f>
        <v>98286.9</v>
      </c>
      <c r="J42" s="40">
        <f>[1]투기체육관!$E$45</f>
        <v>2</v>
      </c>
      <c r="K42" s="40">
        <f>[1]투기체육관!$K$45</f>
        <v>660</v>
      </c>
      <c r="L42" s="40">
        <f>[1]투기체육관!$E$48</f>
        <v>5</v>
      </c>
      <c r="M42" s="40">
        <f>[1]투기체육관!$K$48</f>
        <v>117684</v>
      </c>
      <c r="N42" s="40">
        <f>[1]투기체육관!$E$54</f>
        <v>5</v>
      </c>
      <c r="O42" s="40">
        <f>[1]투기체육관!$K$54</f>
        <v>126338.55</v>
      </c>
      <c r="P42" s="40">
        <f>[1]투기체육관!$E$60</f>
        <v>3</v>
      </c>
      <c r="Q42" s="40">
        <f>[1]투기체육관!$K$60</f>
        <v>6997</v>
      </c>
      <c r="R42" s="40">
        <v>1</v>
      </c>
      <c r="S42" s="40">
        <f>[1]투기체육관!$K$64</f>
        <v>1643</v>
      </c>
    </row>
    <row r="43" spans="1:19" s="9" customFormat="1" ht="21" customHeight="1" x14ac:dyDescent="0.25">
      <c r="A43" s="18" t="s">
        <v>25</v>
      </c>
      <c r="B43" s="40">
        <f>[1]생활체육관!$D$275</f>
        <v>146</v>
      </c>
      <c r="C43" s="40">
        <f>[1]생활체육관!$G$275</f>
        <v>4490765.16</v>
      </c>
      <c r="D43" s="40">
        <f>[1]생활체육관!$D$422</f>
        <v>49</v>
      </c>
      <c r="E43" s="40">
        <f>[1]생활체육관!$G$422</f>
        <v>798512.4</v>
      </c>
      <c r="F43" s="40">
        <f>[1]생활체육관!$D$472</f>
        <v>28</v>
      </c>
      <c r="G43" s="40">
        <f>[1]생활체육관!$G$472</f>
        <v>697281</v>
      </c>
      <c r="H43" s="40">
        <f>[1]생활체육관!$D$501</f>
        <v>33</v>
      </c>
      <c r="I43" s="40">
        <f>[1]생활체육관!$G$501</f>
        <v>932570.1</v>
      </c>
      <c r="J43" s="40">
        <f>[1]생활체육관!$D$535</f>
        <v>55</v>
      </c>
      <c r="K43" s="40">
        <f>[1]생활체육관!$G$535</f>
        <v>1003714.4</v>
      </c>
      <c r="L43" s="40">
        <f>[1]생활체육관!$D$591</f>
        <v>35</v>
      </c>
      <c r="M43" s="40">
        <f>[1]생활체육관!$G$591</f>
        <v>1458745.3</v>
      </c>
      <c r="N43" s="40">
        <f>[1]생활체육관!$D$627</f>
        <v>46</v>
      </c>
      <c r="O43" s="40">
        <f>[1]생활체육관!$G$627</f>
        <v>905640</v>
      </c>
      <c r="P43" s="40">
        <f>[1]생활체육관!$D$674</f>
        <v>51</v>
      </c>
      <c r="Q43" s="40">
        <f>[1]생활체육관!$G$674</f>
        <v>2777472</v>
      </c>
      <c r="R43" s="40">
        <f>[1]생활체육관!$D$726</f>
        <v>8</v>
      </c>
      <c r="S43" s="40">
        <f>[1]생활체육관!$G$726</f>
        <v>48678</v>
      </c>
    </row>
    <row r="44" spans="1:19" s="9" customFormat="1" ht="21" customHeight="1" x14ac:dyDescent="0.25">
      <c r="A44" s="18" t="s">
        <v>26</v>
      </c>
      <c r="B44" s="40">
        <f>[1]게이트볼장!$D$204</f>
        <v>429</v>
      </c>
      <c r="C44" s="40">
        <f>[1]게이트볼장!$J$204</f>
        <v>2547454.84</v>
      </c>
      <c r="D44" s="40">
        <f>[1]게이트볼장!$D$634</f>
        <v>234</v>
      </c>
      <c r="E44" s="40">
        <f>[1]게이트볼장!$J$634</f>
        <v>1064057.3600000001</v>
      </c>
      <c r="F44" s="40">
        <f>[1]게이트볼장!$D$869</f>
        <v>108</v>
      </c>
      <c r="G44" s="40">
        <f>[1]게이트볼장!$J$869</f>
        <v>691843</v>
      </c>
      <c r="H44" s="40">
        <f>[1]게이트볼장!$D$978</f>
        <v>236</v>
      </c>
      <c r="I44" s="40">
        <f>[1]게이트볼장!$J$978</f>
        <v>995513.63</v>
      </c>
      <c r="J44" s="40">
        <f>[1]게이트볼장!$D$1215</f>
        <v>153</v>
      </c>
      <c r="K44" s="40">
        <f>[1]게이트볼장!$J$1215</f>
        <v>1036189.6799999999</v>
      </c>
      <c r="L44" s="40">
        <f>[1]게이트볼장!$D$1369</f>
        <v>229</v>
      </c>
      <c r="M44" s="40">
        <f>[1]게이트볼장!$J$1369</f>
        <v>1258189.6600000001</v>
      </c>
      <c r="N44" s="40">
        <f>[1]게이트볼장!$D$1599</f>
        <v>85</v>
      </c>
      <c r="O44" s="40">
        <f>[1]게이트볼장!$J$1599</f>
        <v>225286</v>
      </c>
      <c r="P44" s="40">
        <f>[1]게이트볼장!$D$1685</f>
        <v>189</v>
      </c>
      <c r="Q44" s="40">
        <f>[1]게이트볼장!$J$1685</f>
        <v>825326.76</v>
      </c>
      <c r="R44" s="40">
        <f>[1]게이트볼장!$D$1875</f>
        <v>39</v>
      </c>
      <c r="S44" s="40">
        <f>[1]게이트볼장!$J$1875</f>
        <v>565128</v>
      </c>
    </row>
    <row r="45" spans="1:19" s="9" customFormat="1" ht="21" customHeight="1" x14ac:dyDescent="0.25">
      <c r="A45" s="18" t="s">
        <v>27</v>
      </c>
      <c r="B45" s="40">
        <f>[1]수영장!$E$231</f>
        <v>119</v>
      </c>
      <c r="C45" s="40">
        <f>[1]수영장!$L$231</f>
        <v>3033886.8000000003</v>
      </c>
      <c r="D45" s="40">
        <f>[1]수영장!$E$351</f>
        <v>20</v>
      </c>
      <c r="E45" s="40">
        <f>[1]수영장!$L$351</f>
        <v>241935</v>
      </c>
      <c r="F45" s="40">
        <f>[1]수영장!$E$372</f>
        <v>17</v>
      </c>
      <c r="G45" s="40">
        <f>[1]수영장!$L$372</f>
        <v>541392</v>
      </c>
      <c r="H45" s="40">
        <f>[1]수영장!$E$390</f>
        <v>9</v>
      </c>
      <c r="I45" s="40">
        <f>[1]수영장!$L$390</f>
        <v>181581</v>
      </c>
      <c r="J45" s="40">
        <f>[1]수영장!$E$400</f>
        <v>23</v>
      </c>
      <c r="K45" s="40">
        <f>[1]수영장!$L$400</f>
        <v>360539</v>
      </c>
      <c r="L45" s="40">
        <f>[1]수영장!$E$424</f>
        <v>25</v>
      </c>
      <c r="M45" s="40">
        <f>[1]수영장!$L$424</f>
        <v>457496</v>
      </c>
      <c r="N45" s="40">
        <f>[1]수영장!$E$450</f>
        <v>28</v>
      </c>
      <c r="O45" s="40">
        <f>[1]수영장!$L$450</f>
        <v>422964</v>
      </c>
      <c r="P45" s="40">
        <f>[1]수영장!$E$479</f>
        <v>32</v>
      </c>
      <c r="Q45" s="40">
        <f>[1]수영장!$L$479</f>
        <v>659578</v>
      </c>
      <c r="R45" s="40">
        <f>[1]수영장!$E$512</f>
        <v>2</v>
      </c>
      <c r="S45" s="40">
        <f>[1]수영장!$L$512</f>
        <v>16982</v>
      </c>
    </row>
    <row r="46" spans="1:19" s="9" customFormat="1" ht="21" customHeight="1" x14ac:dyDescent="0.25">
      <c r="A46" s="18" t="s">
        <v>28</v>
      </c>
      <c r="B46" s="40">
        <f>[1]롤러스케이트장!$C$68</f>
        <v>54</v>
      </c>
      <c r="C46" s="40">
        <f>[1]롤러스케이트장!$F$68</f>
        <v>502901.5</v>
      </c>
      <c r="D46" s="40">
        <f>[1]롤러스케이트장!$C$123</f>
        <v>10</v>
      </c>
      <c r="E46" s="40">
        <f>[1]롤러스케이트장!$F$123</f>
        <v>261451</v>
      </c>
      <c r="F46" s="40">
        <f>[1]롤러스케이트장!$C$134</f>
        <v>8</v>
      </c>
      <c r="G46" s="40">
        <f>[1]롤러스케이트장!$F$134</f>
        <v>137145</v>
      </c>
      <c r="H46" s="40">
        <f>[1]롤러스케이트장!$C$143</f>
        <v>6</v>
      </c>
      <c r="I46" s="40">
        <f>[1]롤러스케이트장!$F$143</f>
        <v>29628</v>
      </c>
      <c r="J46" s="40">
        <f>[1]롤러스케이트장!$C$150</f>
        <v>7</v>
      </c>
      <c r="K46" s="40">
        <f>[1]롤러스케이트장!$F$150</f>
        <v>63560</v>
      </c>
      <c r="L46" s="40">
        <f>[1]롤러스케이트장!$C$158</f>
        <v>7</v>
      </c>
      <c r="M46" s="40">
        <f>[1]롤러스케이트장!$F$158</f>
        <v>217284</v>
      </c>
      <c r="N46" s="40">
        <f>[1]롤러스케이트장!$C$166</f>
        <v>13</v>
      </c>
      <c r="O46" s="40">
        <f>[1]롤러스케이트장!$F$166</f>
        <v>312416</v>
      </c>
      <c r="P46" s="40">
        <f>[1]롤러스케이트장!$C$180</f>
        <v>21</v>
      </c>
      <c r="Q46" s="40">
        <f>[1]롤러스케이트장!$F$180</f>
        <v>179774</v>
      </c>
      <c r="R46" s="40">
        <f>[1]롤러스케이트장!$C$202</f>
        <v>2</v>
      </c>
      <c r="S46" s="40">
        <f>[1]롤러스케이트장!$F$202</f>
        <v>19000</v>
      </c>
    </row>
    <row r="47" spans="1:19" s="9" customFormat="1" ht="21" customHeight="1" x14ac:dyDescent="0.25">
      <c r="A47" s="18" t="s">
        <v>29</v>
      </c>
      <c r="B47" s="40">
        <v>1</v>
      </c>
      <c r="C47" s="40">
        <f>[1]사격장!$K$10</f>
        <v>78061</v>
      </c>
      <c r="D47" s="40">
        <f>[1]사격장!$E$11</f>
        <v>5</v>
      </c>
      <c r="E47" s="40">
        <f>[1]사격장!$K$11</f>
        <v>59004</v>
      </c>
      <c r="F47" s="40">
        <f>[1]사격장!$E$17</f>
        <v>3</v>
      </c>
      <c r="G47" s="40">
        <f>[1]사격장!$K$17</f>
        <v>127721</v>
      </c>
      <c r="H47" s="40">
        <f>[1]사격장!$E$21</f>
        <v>2</v>
      </c>
      <c r="I47" s="40">
        <f>[1]사격장!$K$21</f>
        <v>12930</v>
      </c>
      <c r="J47" s="40">
        <v>1</v>
      </c>
      <c r="K47" s="40">
        <f>[1]사격장!$K$24</f>
        <v>130701</v>
      </c>
      <c r="L47" s="40">
        <v>1</v>
      </c>
      <c r="M47" s="40">
        <f>[1]사격장!$K$25</f>
        <v>57614</v>
      </c>
      <c r="N47" s="40">
        <f>[1]사격장!$E$26</f>
        <v>4</v>
      </c>
      <c r="O47" s="40">
        <f>[1]사격장!$K$26</f>
        <v>172983</v>
      </c>
      <c r="P47" s="40">
        <f>[1]사격장!$E$31</f>
        <v>4</v>
      </c>
      <c r="Q47" s="40">
        <f>[1]사격장!$K$31</f>
        <v>116033</v>
      </c>
      <c r="R47" s="40"/>
      <c r="S47" s="40"/>
    </row>
    <row r="48" spans="1:19" s="9" customFormat="1" ht="21" customHeight="1" x14ac:dyDescent="0.25">
      <c r="A48" s="18" t="s">
        <v>30</v>
      </c>
      <c r="B48" s="40">
        <f>[1]국궁장!$D$49</f>
        <v>55</v>
      </c>
      <c r="C48" s="40">
        <f>[1]국궁장!$I$49</f>
        <v>578792</v>
      </c>
      <c r="D48" s="40">
        <f>[1]국궁장!$D$105</f>
        <v>32</v>
      </c>
      <c r="E48" s="40">
        <f>[1]국궁장!$I$105</f>
        <v>377915</v>
      </c>
      <c r="F48" s="40">
        <f>[1]국궁장!$D$138</f>
        <v>13</v>
      </c>
      <c r="G48" s="40">
        <f>[1]국궁장!$I$138</f>
        <v>117388</v>
      </c>
      <c r="H48" s="40">
        <f>[1]국궁장!$D$152</f>
        <v>22</v>
      </c>
      <c r="I48" s="40">
        <f>[1]국궁장!$I$152</f>
        <v>159252</v>
      </c>
      <c r="J48" s="40">
        <f>[1]국궁장!$D$175</f>
        <v>15</v>
      </c>
      <c r="K48" s="40">
        <f>[1]국궁장!$I$175</f>
        <v>192923</v>
      </c>
      <c r="L48" s="40">
        <f>[1]국궁장!$D$191</f>
        <v>37</v>
      </c>
      <c r="M48" s="40">
        <f>[1]국궁장!$I$191</f>
        <v>470754</v>
      </c>
      <c r="N48" s="40">
        <f>[1]국궁장!$D$229</f>
        <v>19</v>
      </c>
      <c r="O48" s="40">
        <f>[1]국궁장!$I$229</f>
        <v>209015</v>
      </c>
      <c r="P48" s="40">
        <f>[1]국궁장!$D$249</f>
        <v>48</v>
      </c>
      <c r="Q48" s="40">
        <f>[1]국궁장!$I$249</f>
        <v>403442</v>
      </c>
      <c r="R48" s="40">
        <f>[1]국궁장!$D$298</f>
        <v>5</v>
      </c>
      <c r="S48" s="40">
        <f>[1]국궁장!$I$298</f>
        <v>21969</v>
      </c>
    </row>
    <row r="49" spans="1:19" s="9" customFormat="1" ht="21" customHeight="1" x14ac:dyDescent="0.25">
      <c r="A49" s="18" t="s">
        <v>31</v>
      </c>
      <c r="B49" s="40">
        <f>[1]양궁장!$E$18</f>
        <v>5</v>
      </c>
      <c r="C49" s="40">
        <f>[1]양궁장!$J$18</f>
        <v>36840</v>
      </c>
      <c r="D49" s="40">
        <f>[1]양궁장!$E$24</f>
        <v>4</v>
      </c>
      <c r="E49" s="40">
        <f>[1]양궁장!$J$24</f>
        <v>140234</v>
      </c>
      <c r="F49" s="40">
        <f>[1]양궁장!$E$29</f>
        <v>3</v>
      </c>
      <c r="G49" s="40">
        <f>[1]양궁장!$J$29</f>
        <v>84092</v>
      </c>
      <c r="H49" s="40"/>
      <c r="I49" s="40"/>
      <c r="J49" s="40">
        <f>[1]양궁장!$E$33</f>
        <v>2</v>
      </c>
      <c r="K49" s="40">
        <f>[1]양궁장!$J$33</f>
        <v>102448</v>
      </c>
      <c r="L49" s="40">
        <v>1</v>
      </c>
      <c r="M49" s="40">
        <f>[1]양궁장!$J$36</f>
        <v>3269</v>
      </c>
      <c r="N49" s="40">
        <v>1</v>
      </c>
      <c r="O49" s="40">
        <f>[1]양궁장!$J$37</f>
        <v>79969</v>
      </c>
      <c r="P49" s="40">
        <v>1</v>
      </c>
      <c r="Q49" s="40">
        <f>[1]양궁장!$J$38</f>
        <v>2847</v>
      </c>
      <c r="R49" s="40"/>
      <c r="S49" s="40"/>
    </row>
    <row r="50" spans="1:19" s="9" customFormat="1" ht="21" customHeight="1" x14ac:dyDescent="0.25">
      <c r="A50" s="18" t="s">
        <v>32</v>
      </c>
      <c r="B50" s="40">
        <v>1</v>
      </c>
      <c r="C50" s="40">
        <f>[1]승마장!$L$15</f>
        <v>39318</v>
      </c>
      <c r="D50" s="40">
        <f>[1]승마장!$E$16</f>
        <v>2</v>
      </c>
      <c r="E50" s="40">
        <f>[1]승마장!$L$16</f>
        <v>40423</v>
      </c>
      <c r="F50" s="40"/>
      <c r="G50" s="40"/>
      <c r="H50" s="40">
        <f>[1]승마장!$E$19</f>
        <v>2</v>
      </c>
      <c r="I50" s="40">
        <f>[1]승마장!$L$19</f>
        <v>25843</v>
      </c>
      <c r="J50" s="40">
        <f>[1]승마장!$E$22</f>
        <v>3</v>
      </c>
      <c r="K50" s="40">
        <f>[1]승마장!$L$22</f>
        <v>153633.79999999999</v>
      </c>
      <c r="L50" s="40">
        <f>[1]승마장!$E$26</f>
        <v>2</v>
      </c>
      <c r="M50" s="40">
        <f>[1]승마장!$L$26</f>
        <v>44126</v>
      </c>
      <c r="N50" s="40">
        <f>[1]승마장!$E$29</f>
        <v>3</v>
      </c>
      <c r="O50" s="40">
        <f>[1]승마장!$L$29</f>
        <v>432229</v>
      </c>
      <c r="P50" s="40">
        <f>[1]승마장!$E$33</f>
        <v>2</v>
      </c>
      <c r="Q50" s="40">
        <f>[1]승마장!$L$33</f>
        <v>163259</v>
      </c>
      <c r="R50" s="40"/>
      <c r="S50" s="40"/>
    </row>
    <row r="51" spans="1:19" s="9" customFormat="1" ht="21" customHeight="1" x14ac:dyDescent="0.25">
      <c r="A51" s="18" t="s">
        <v>33</v>
      </c>
      <c r="B51" s="40">
        <f>[1]골프연습장!$E$59</f>
        <v>12</v>
      </c>
      <c r="C51" s="40">
        <f>[1]골프연습장!$J$59</f>
        <v>307243.2</v>
      </c>
      <c r="D51" s="40">
        <f>[1]골프연습장!$E$72</f>
        <v>9</v>
      </c>
      <c r="E51" s="40">
        <f>[1]골프연습장!$J$72</f>
        <v>88575</v>
      </c>
      <c r="F51" s="40">
        <f>[1]골프연습장!$E$82</f>
        <v>3</v>
      </c>
      <c r="G51" s="40">
        <f>[1]골프연습장!$J$82</f>
        <v>19571</v>
      </c>
      <c r="H51" s="40"/>
      <c r="I51" s="40"/>
      <c r="J51" s="40">
        <f>[1]골프연습장!$E$86</f>
        <v>3</v>
      </c>
      <c r="K51" s="40">
        <f>[1]골프연습장!$J$86</f>
        <v>21790</v>
      </c>
      <c r="L51" s="40">
        <f>[1]골프연습장!$E$90</f>
        <v>4</v>
      </c>
      <c r="M51" s="40">
        <f>[1]골프연습장!$J$90</f>
        <v>27349.7</v>
      </c>
      <c r="N51" s="40">
        <f>[1]골프연습장!$E$95</f>
        <v>5</v>
      </c>
      <c r="O51" s="40">
        <f>[1]골프연습장!$J$95</f>
        <v>34778</v>
      </c>
      <c r="P51" s="40">
        <f>[1]골프연습장!$E$101</f>
        <v>7</v>
      </c>
      <c r="Q51" s="40">
        <f>[1]골프연습장!$J$101</f>
        <v>48656</v>
      </c>
      <c r="R51" s="40">
        <f>[1]골프연습장!$E$109</f>
        <v>2</v>
      </c>
      <c r="S51" s="40">
        <f>[1]골프연습장!$J$109</f>
        <v>30876</v>
      </c>
    </row>
    <row r="52" spans="1:19" s="9" customFormat="1" ht="21" customHeight="1" x14ac:dyDescent="0.25">
      <c r="A52" s="18" t="s">
        <v>34</v>
      </c>
      <c r="B52" s="40">
        <f>[1]조정카누장!$E$7</f>
        <v>2</v>
      </c>
      <c r="C52" s="40">
        <f>[1]조정카누장!$J$7</f>
        <v>1013565</v>
      </c>
      <c r="D52" s="40">
        <v>1</v>
      </c>
      <c r="E52" s="40">
        <f>[1]조정카누장!$J$10</f>
        <v>4191</v>
      </c>
      <c r="F52" s="40">
        <f>[1]조정카누장!$E$11</f>
        <v>3</v>
      </c>
      <c r="G52" s="40">
        <f>[1]조정카누장!$J$11</f>
        <v>120158</v>
      </c>
      <c r="H52" s="40"/>
      <c r="I52" s="40"/>
      <c r="J52" s="40"/>
      <c r="K52" s="40"/>
      <c r="L52" s="40">
        <f>[1]조정카누장!$E$15</f>
        <v>2</v>
      </c>
      <c r="M52" s="40">
        <f>[1]조정카누장!$J$15</f>
        <v>33447</v>
      </c>
      <c r="N52" s="40"/>
      <c r="O52" s="40"/>
      <c r="P52" s="40">
        <v>1</v>
      </c>
      <c r="Q52" s="40">
        <f>[1]조정카누장!$J$18</f>
        <v>666</v>
      </c>
      <c r="R52" s="40"/>
      <c r="S52" s="40"/>
    </row>
    <row r="53" spans="1:19" s="9" customFormat="1" ht="21" customHeight="1" x14ac:dyDescent="0.25">
      <c r="A53" s="20" t="s">
        <v>35</v>
      </c>
      <c r="B53" s="40">
        <v>1</v>
      </c>
      <c r="C53" s="40">
        <f>[1]요트장!$J$7</f>
        <v>593</v>
      </c>
      <c r="D53" s="40">
        <f>[1]요트장!$D$8</f>
        <v>2</v>
      </c>
      <c r="E53" s="40">
        <f>[1]요트장!$J$8</f>
        <v>23370</v>
      </c>
      <c r="F53" s="40">
        <v>1</v>
      </c>
      <c r="G53" s="40">
        <f>[1]요트장!$J$11</f>
        <v>3100</v>
      </c>
      <c r="H53" s="40">
        <v>1</v>
      </c>
      <c r="I53" s="40">
        <f>[1]요트장!$J$12</f>
        <v>8541</v>
      </c>
      <c r="J53" s="40">
        <v>1</v>
      </c>
      <c r="K53" s="40">
        <f>[1]요트장!$J$13</f>
        <v>2146</v>
      </c>
      <c r="L53" s="45">
        <f>[1]요트장!$D$14</f>
        <v>2</v>
      </c>
      <c r="M53" s="45">
        <f>[1]요트장!$J$14</f>
        <v>41507</v>
      </c>
      <c r="N53" s="40">
        <v>1</v>
      </c>
      <c r="O53" s="40">
        <f>[1]요트장!$J$17</f>
        <v>1400</v>
      </c>
      <c r="P53" s="40">
        <f>[1]요트장!$D$18</f>
        <v>6</v>
      </c>
      <c r="Q53" s="40">
        <f>[1]요트장!$J$18</f>
        <v>97540</v>
      </c>
      <c r="R53" s="40"/>
      <c r="S53" s="40"/>
    </row>
    <row r="54" spans="1:19" s="9" customFormat="1" ht="21" customHeight="1" x14ac:dyDescent="0.25">
      <c r="A54" s="20" t="s">
        <v>36</v>
      </c>
      <c r="B54" s="53">
        <f>[1]빙상장!$E$17</f>
        <v>9</v>
      </c>
      <c r="C54" s="53">
        <f>[1]빙상장!$H$17</f>
        <v>216679</v>
      </c>
      <c r="D54" s="40">
        <f>[1]빙상장!$E$27</f>
        <v>7</v>
      </c>
      <c r="E54" s="40">
        <f>[1]빙상장!$H$27</f>
        <v>502165</v>
      </c>
      <c r="F54" s="40">
        <v>1</v>
      </c>
      <c r="G54" s="40">
        <f>[1]빙상장!$H$35</f>
        <v>16568</v>
      </c>
      <c r="H54" s="53">
        <v>1</v>
      </c>
      <c r="I54" s="53">
        <f>[1]빙상장!$H$36</f>
        <v>30892</v>
      </c>
      <c r="J54" s="53">
        <v>1</v>
      </c>
      <c r="K54" s="53">
        <f>[1]빙상장!$H$37</f>
        <v>49520</v>
      </c>
      <c r="L54" s="56"/>
      <c r="M54" s="56"/>
      <c r="N54" s="53">
        <f>[1]빙상장!$E$38</f>
        <v>2</v>
      </c>
      <c r="O54" s="53">
        <f>[1]빙상장!$H$38</f>
        <v>96944</v>
      </c>
      <c r="P54" s="53">
        <f>[1]빙상장!$E$41</f>
        <v>3</v>
      </c>
      <c r="Q54" s="53">
        <f>[1]빙상장!$H$41</f>
        <v>19832</v>
      </c>
      <c r="R54" s="53"/>
      <c r="S54" s="53"/>
    </row>
    <row r="55" spans="1:19" s="9" customFormat="1" ht="21" customHeight="1" x14ac:dyDescent="0.25">
      <c r="A55" s="10" t="s">
        <v>37</v>
      </c>
      <c r="B55" s="40"/>
      <c r="C55" s="40"/>
      <c r="D55" s="42">
        <v>4</v>
      </c>
      <c r="E55" s="40">
        <f>[1]스키점프경기장!G5+[1]바이애슬론경기장!F6+[1]크로스컨트리경기장!G6+'[1]봅슬레이,루지,스켈레톤경기장'!G6</f>
        <v>462499.9</v>
      </c>
      <c r="F55" s="40"/>
      <c r="G55" s="40"/>
      <c r="H55" s="40"/>
      <c r="I55" s="40"/>
      <c r="J55" s="40"/>
      <c r="K55" s="40"/>
      <c r="L55" s="54"/>
      <c r="M55" s="57"/>
      <c r="N55" s="40"/>
      <c r="O55" s="40"/>
      <c r="P55" s="40"/>
      <c r="Q55" s="40"/>
      <c r="R55" s="40"/>
      <c r="S55" s="40"/>
    </row>
    <row r="56" spans="1:19" s="9" customFormat="1" ht="21" customHeight="1" x14ac:dyDescent="0.25">
      <c r="A56" s="21" t="s">
        <v>38</v>
      </c>
      <c r="B56" s="51">
        <f>'[1]기타 체육시설'!$E$318</f>
        <v>399</v>
      </c>
      <c r="C56" s="51">
        <f>'[1]기타 체육시설'!$G$318</f>
        <v>4417106.95</v>
      </c>
      <c r="D56" s="51">
        <f>'[1]기타 체육시설'!$E$718</f>
        <v>114</v>
      </c>
      <c r="E56" s="51">
        <f>'[1]기타 체육시설'!$G$718</f>
        <v>1440701.3</v>
      </c>
      <c r="F56" s="51">
        <f>'[1]기타 체육시설'!$E$833</f>
        <v>80</v>
      </c>
      <c r="G56" s="51">
        <f>'[1]기타 체육시설'!$G$833</f>
        <v>1574444.791</v>
      </c>
      <c r="H56" s="51">
        <f>'[1]기타 체육시설'!$E$914</f>
        <v>26</v>
      </c>
      <c r="I56" s="51">
        <f>'[1]기타 체육시설'!$G$914</f>
        <v>524214</v>
      </c>
      <c r="J56" s="51">
        <f>'[1]기타 체육시설'!$E$941</f>
        <v>17</v>
      </c>
      <c r="K56" s="51">
        <f>'[1]기타 체육시설'!$G$941</f>
        <v>502786</v>
      </c>
      <c r="L56" s="51">
        <f>'[1]기타 체육시설'!$E$959</f>
        <v>65</v>
      </c>
      <c r="M56" s="51">
        <f>'[1]기타 체육시설'!$G$959</f>
        <v>2905531.6</v>
      </c>
      <c r="N56" s="51">
        <f>'[1]기타 체육시설'!$E$1025</f>
        <v>68</v>
      </c>
      <c r="O56" s="51">
        <f>'[1]기타 체육시설'!$G$1025</f>
        <v>500786</v>
      </c>
      <c r="P56" s="51">
        <f>'[1]기타 체육시설'!$E$1094</f>
        <v>175</v>
      </c>
      <c r="Q56" s="51">
        <f>'[1]기타 체육시설'!$G$1094</f>
        <v>1069413</v>
      </c>
      <c r="R56" s="51">
        <f>'[1]기타 체육시설'!$E$1270</f>
        <v>19</v>
      </c>
      <c r="S56" s="51">
        <f>'[1]기타 체육시설'!$G$1270</f>
        <v>187113</v>
      </c>
    </row>
    <row r="57" spans="1:19" x14ac:dyDescent="0.25">
      <c r="A57" s="22"/>
      <c r="B57" s="22"/>
      <c r="C57" s="22"/>
      <c r="D57" s="23"/>
      <c r="E57" s="2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4"/>
      <c r="S57" s="24"/>
    </row>
    <row r="58" spans="1:19" x14ac:dyDescent="0.25">
      <c r="D58" s="26"/>
      <c r="E58" s="26"/>
    </row>
    <row r="59" spans="1:19" ht="16.5" x14ac:dyDescent="0.25">
      <c r="A59" s="58"/>
      <c r="B59"/>
      <c r="C59"/>
      <c r="D59"/>
      <c r="E59"/>
      <c r="F59"/>
      <c r="G59"/>
    </row>
    <row r="60" spans="1:19" ht="13.5" x14ac:dyDescent="0.25">
      <c r="A60"/>
      <c r="B60"/>
      <c r="C60"/>
      <c r="D60"/>
      <c r="E60"/>
      <c r="F60"/>
      <c r="G60"/>
    </row>
    <row r="61" spans="1:19" ht="13.5" x14ac:dyDescent="0.25">
      <c r="A61"/>
      <c r="B61"/>
      <c r="C61"/>
      <c r="D61"/>
      <c r="E61"/>
      <c r="F61"/>
      <c r="G61"/>
    </row>
    <row r="62" spans="1:19" ht="13.5" x14ac:dyDescent="0.25">
      <c r="A62"/>
      <c r="B62"/>
      <c r="C62"/>
      <c r="D62"/>
      <c r="E62"/>
      <c r="F62"/>
      <c r="G62"/>
    </row>
    <row r="63" spans="1:19" ht="13.5" x14ac:dyDescent="0.25">
      <c r="A63"/>
      <c r="B63"/>
      <c r="C63"/>
      <c r="D63"/>
      <c r="E63"/>
      <c r="F63"/>
      <c r="G63"/>
    </row>
    <row r="64" spans="1:19" ht="16.5" x14ac:dyDescent="0.25">
      <c r="A64" s="58"/>
      <c r="B64"/>
      <c r="C64"/>
      <c r="D64"/>
      <c r="E64"/>
      <c r="F64"/>
      <c r="G64"/>
    </row>
    <row r="65" spans="1:7" ht="13.5" x14ac:dyDescent="0.25">
      <c r="A65"/>
      <c r="B65"/>
      <c r="C65"/>
      <c r="D65"/>
      <c r="E65"/>
      <c r="F65"/>
      <c r="G65"/>
    </row>
    <row r="66" spans="1:7" ht="13.5" x14ac:dyDescent="0.25">
      <c r="A66"/>
      <c r="B66"/>
      <c r="C66"/>
      <c r="D66"/>
      <c r="E66"/>
      <c r="F66"/>
      <c r="G66"/>
    </row>
    <row r="67" spans="1:7" ht="13.5" x14ac:dyDescent="0.25">
      <c r="A67"/>
      <c r="B67"/>
      <c r="C67"/>
      <c r="D67"/>
      <c r="E67"/>
      <c r="F67"/>
      <c r="G67"/>
    </row>
    <row r="68" spans="1:7" ht="13.5" x14ac:dyDescent="0.25">
      <c r="A68"/>
      <c r="B68"/>
      <c r="C68"/>
      <c r="D68"/>
      <c r="E68"/>
      <c r="F68"/>
      <c r="G68"/>
    </row>
  </sheetData>
  <mergeCells count="20">
    <mergeCell ref="J29:K29"/>
    <mergeCell ref="A1:A2"/>
    <mergeCell ref="B1:C1"/>
    <mergeCell ref="D1:E1"/>
    <mergeCell ref="F1:G1"/>
    <mergeCell ref="H1:I1"/>
    <mergeCell ref="J1:K1"/>
    <mergeCell ref="A29:A30"/>
    <mergeCell ref="B29:C29"/>
    <mergeCell ref="D29:E29"/>
    <mergeCell ref="F29:G29"/>
    <mergeCell ref="H29:I29"/>
    <mergeCell ref="L29:M29"/>
    <mergeCell ref="N29:O29"/>
    <mergeCell ref="P29:Q29"/>
    <mergeCell ref="R29:S29"/>
    <mergeCell ref="L1:M1"/>
    <mergeCell ref="N1:O1"/>
    <mergeCell ref="P1:Q1"/>
    <mergeCell ref="R1:S1"/>
  </mergeCells>
  <phoneticPr fontId="3" type="noConversion"/>
  <printOptions horizontalCentered="1"/>
  <pageMargins left="0.78740157480314965" right="0.78740157480314965" top="0.98425196850393704" bottom="0.78740157480314965" header="0.74803149606299213" footer="0.51181102362204722"/>
  <pageSetup paperSize="9" scale="60" orientation="portrait" verticalDpi="200" r:id="rId1"/>
  <headerFooter alignWithMargins="0">
    <oddHeader>&amp;L&amp;"SimSun,굵게"2.各市道现状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各市道现状</vt:lpstr>
      <vt:lpstr>各市道现状!Print_Area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sus4_chujy</cp:lastModifiedBy>
  <dcterms:created xsi:type="dcterms:W3CDTF">2023-04-06T05:49:51Z</dcterms:created>
  <dcterms:modified xsi:type="dcterms:W3CDTF">2023-06-07T06:13:12Z</dcterms:modified>
</cp:coreProperties>
</file>